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.1 - CHODNÍK A" sheetId="3" r:id="rId3"/>
    <sheet name="SO 101.2 - CHODNÍK B" sheetId="4" r:id="rId4"/>
    <sheet name="SO 101.3 - ROZŠÍŘENÍ STÁV..." sheetId="5" r:id="rId5"/>
    <sheet name="SO 102 - STEZKA PRO PĚŠÍ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000 - VEDLEJŠÍ ROZPOČT...'!$C$84:$K$117</definedName>
    <definedName name="_xlnm.Print_Area" localSheetId="1">'SO 000 - VEDLEJŠÍ ROZPOČT...'!$C$4:$J$39,'SO 000 - VEDLEJŠÍ ROZPOČT...'!$C$45:$J$66,'SO 000 - VEDLEJŠÍ ROZPOČT...'!$C$72:$K$117</definedName>
    <definedName name="_xlnm.Print_Titles" localSheetId="1">'SO 000 - VEDLEJŠÍ ROZPOČT...'!$84:$84</definedName>
    <definedName name="_xlnm._FilterDatabase" localSheetId="2" hidden="1">'SO 101.1 - CHODNÍK A'!$C$86:$K$235</definedName>
    <definedName name="_xlnm.Print_Area" localSheetId="2">'SO 101.1 - CHODNÍK A'!$C$4:$J$39,'SO 101.1 - CHODNÍK A'!$C$45:$J$68,'SO 101.1 - CHODNÍK A'!$C$74:$K$235</definedName>
    <definedName name="_xlnm.Print_Titles" localSheetId="2">'SO 101.1 - CHODNÍK A'!$86:$86</definedName>
    <definedName name="_xlnm._FilterDatabase" localSheetId="3" hidden="1">'SO 101.2 - CHODNÍK B'!$C$86:$K$215</definedName>
    <definedName name="_xlnm.Print_Area" localSheetId="3">'SO 101.2 - CHODNÍK B'!$C$4:$J$39,'SO 101.2 - CHODNÍK B'!$C$45:$J$68,'SO 101.2 - CHODNÍK B'!$C$74:$K$215</definedName>
    <definedName name="_xlnm.Print_Titles" localSheetId="3">'SO 101.2 - CHODNÍK B'!$86:$86</definedName>
    <definedName name="_xlnm._FilterDatabase" localSheetId="4" hidden="1">'SO 101.3 - ROZŠÍŘENÍ STÁV...'!$C$87:$K$280</definedName>
    <definedName name="_xlnm.Print_Area" localSheetId="4">'SO 101.3 - ROZŠÍŘENÍ STÁV...'!$C$4:$J$39,'SO 101.3 - ROZŠÍŘENÍ STÁV...'!$C$45:$J$69,'SO 101.3 - ROZŠÍŘENÍ STÁV...'!$C$75:$K$280</definedName>
    <definedName name="_xlnm.Print_Titles" localSheetId="4">'SO 101.3 - ROZŠÍŘENÍ STÁV...'!$87:$87</definedName>
    <definedName name="_xlnm._FilterDatabase" localSheetId="5" hidden="1">'SO 102 - STEZKA PRO PĚŠÍ'!$C$84:$K$153</definedName>
    <definedName name="_xlnm.Print_Area" localSheetId="5">'SO 102 - STEZKA PRO PĚŠÍ'!$C$4:$J$39,'SO 102 - STEZKA PRO PĚŠÍ'!$C$45:$J$66,'SO 102 - STEZKA PRO PĚŠÍ'!$C$72:$K$153</definedName>
    <definedName name="_xlnm.Print_Titles" localSheetId="5">'SO 102 - STEZKA PRO PĚŠÍ'!$84:$84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5" r="J37"/>
  <c r="J36"/>
  <c i="1" r="AY58"/>
  <c i="5" r="J35"/>
  <c i="1" r="AX58"/>
  <c i="5"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1"/>
  <c r="BH271"/>
  <c r="BG271"/>
  <c r="BF271"/>
  <c r="T271"/>
  <c r="R271"/>
  <c r="P271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4" r="J37"/>
  <c r="J36"/>
  <c i="1" r="AY57"/>
  <c i="4" r="J35"/>
  <c i="1" r="AX57"/>
  <c i="4"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3" r="J37"/>
  <c r="J36"/>
  <c i="1" r="AY56"/>
  <c i="3" r="J35"/>
  <c i="1" r="AX56"/>
  <c i="3"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1" r="L50"/>
  <c r="AM50"/>
  <c r="AM49"/>
  <c r="L49"/>
  <c r="AM47"/>
  <c r="L47"/>
  <c r="L45"/>
  <c r="L44"/>
  <c i="6" r="J153"/>
  <c r="J135"/>
  <c i="5" r="J231"/>
  <c r="BK203"/>
  <c r="J152"/>
  <c r="J115"/>
  <c i="4" r="J167"/>
  <c r="BK126"/>
  <c r="J99"/>
  <c i="3" r="BK210"/>
  <c r="J183"/>
  <c r="J120"/>
  <c i="2" r="BK95"/>
  <c i="6" r="BK139"/>
  <c r="J100"/>
  <c i="5" r="J216"/>
  <c r="J186"/>
  <c r="J136"/>
  <c i="4" r="BK212"/>
  <c i="2" r="J95"/>
  <c i="6" r="J129"/>
  <c r="J105"/>
  <c i="5" r="BK258"/>
  <c r="J195"/>
  <c i="3" r="J192"/>
  <c r="BK90"/>
  <c i="6" r="BK109"/>
  <c i="5" r="BK249"/>
  <c r="J218"/>
  <c r="J133"/>
  <c i="4" r="J199"/>
  <c r="BK154"/>
  <c r="BK113"/>
  <c i="3" r="J228"/>
  <c r="J181"/>
  <c r="J131"/>
  <c r="J90"/>
  <c i="6" r="BK100"/>
  <c i="5" r="J213"/>
  <c r="BK190"/>
  <c r="J121"/>
  <c i="4" r="J177"/>
  <c i="3" r="J223"/>
  <c r="J194"/>
  <c r="BK123"/>
  <c i="2" r="J100"/>
  <c i="5" r="J232"/>
  <c r="J149"/>
  <c i="4" r="BK191"/>
  <c r="BK142"/>
  <c r="BK99"/>
  <c i="3" r="J201"/>
  <c r="J157"/>
  <c i="2" r="J89"/>
  <c i="5" r="J239"/>
  <c r="J190"/>
  <c r="J154"/>
  <c i="4" r="J196"/>
  <c r="BK132"/>
  <c i="3" r="J205"/>
  <c r="BK180"/>
  <c r="J123"/>
  <c i="2" r="BK89"/>
  <c i="5" r="J254"/>
  <c r="J226"/>
  <c r="BK136"/>
  <c i="4" r="BK199"/>
  <c i="6" r="BK153"/>
  <c r="J141"/>
  <c r="BK119"/>
  <c i="5" r="J229"/>
  <c r="BK188"/>
  <c r="BK125"/>
  <c i="4" r="J184"/>
  <c r="J158"/>
  <c r="J113"/>
  <c r="BK93"/>
  <c i="3" r="J215"/>
  <c r="BK179"/>
  <c r="J105"/>
  <c i="6" r="BK148"/>
  <c r="J102"/>
  <c i="5" r="J241"/>
  <c r="BK156"/>
  <c r="J95"/>
  <c i="4" r="J135"/>
  <c i="6" r="J133"/>
  <c r="J115"/>
  <c r="BK90"/>
  <c i="5" r="BK200"/>
  <c i="4" r="BK193"/>
  <c i="3" r="BK218"/>
  <c r="BK149"/>
  <c i="6" r="BK88"/>
  <c i="5" r="BK239"/>
  <c r="BK168"/>
  <c i="4" r="J205"/>
  <c r="BK184"/>
  <c r="J123"/>
  <c i="3" r="J235"/>
  <c r="J187"/>
  <c r="BK160"/>
  <c r="J109"/>
  <c i="2" r="J88"/>
  <c i="5" r="J236"/>
  <c r="BK186"/>
  <c r="J93"/>
  <c i="4" r="J161"/>
  <c i="3" r="J214"/>
  <c r="J186"/>
  <c r="BK145"/>
  <c r="J95"/>
  <c i="5" r="BK175"/>
  <c i="4" r="BK205"/>
  <c r="BK161"/>
  <c r="J93"/>
  <c i="3" r="J213"/>
  <c r="BK182"/>
  <c r="BK118"/>
  <c i="2" r="J93"/>
  <c i="5" r="BK228"/>
  <c r="J188"/>
  <c r="BK139"/>
  <c i="4" r="J198"/>
  <c r="BK121"/>
  <c i="3" r="J203"/>
  <c r="J159"/>
  <c i="2" r="J110"/>
  <c i="5" r="BK255"/>
  <c r="BK206"/>
  <c r="J129"/>
  <c i="4" r="BK182"/>
  <c i="6" r="J150"/>
  <c r="J139"/>
  <c r="BK115"/>
  <c i="5" r="J224"/>
  <c r="J131"/>
  <c i="4" r="BK207"/>
  <c r="J142"/>
  <c r="BK111"/>
  <c i="3" r="BK221"/>
  <c r="J180"/>
  <c r="BK134"/>
  <c i="2" r="BK105"/>
  <c i="6" r="BK133"/>
  <c i="5" r="J249"/>
  <c r="BK178"/>
  <c r="J109"/>
  <c i="4" r="BK196"/>
  <c i="2" r="J108"/>
  <c i="6" r="BK121"/>
  <c r="J92"/>
  <c i="5" r="BK232"/>
  <c r="J172"/>
  <c i="4" r="J182"/>
  <c i="3" r="J190"/>
  <c i="6" r="J112"/>
  <c i="5" r="J247"/>
  <c r="J185"/>
  <c r="BK129"/>
  <c i="4" r="J185"/>
  <c r="BK146"/>
  <c r="BK104"/>
  <c i="3" r="BK213"/>
  <c r="BK170"/>
  <c r="J134"/>
  <c r="BK110"/>
  <c i="2" r="BK98"/>
  <c i="6" r="BK96"/>
  <c i="5" r="J220"/>
  <c r="J139"/>
  <c i="4" r="J191"/>
  <c r="BK135"/>
  <c i="3" r="BK199"/>
  <c r="J170"/>
  <c r="BK112"/>
  <c i="2" r="BK115"/>
  <c i="5" r="BK224"/>
  <c r="BK146"/>
  <c i="4" r="BK185"/>
  <c r="J115"/>
  <c r="BK90"/>
  <c i="3" r="BK203"/>
  <c r="J153"/>
  <c r="BK116"/>
  <c i="5" r="BK256"/>
  <c r="J193"/>
  <c r="BK152"/>
  <c i="4" r="J215"/>
  <c r="BK117"/>
  <c i="3" r="J197"/>
  <c r="J112"/>
  <c i="5" r="J261"/>
  <c r="J240"/>
  <c r="BK113"/>
  <c r="BK93"/>
  <c i="6" r="J144"/>
  <c r="BK123"/>
  <c r="J104"/>
  <c i="5" r="BK208"/>
  <c r="J168"/>
  <c r="BK98"/>
  <c i="4" r="BK169"/>
  <c r="J121"/>
  <c r="J96"/>
  <c i="3" r="J219"/>
  <c r="BK190"/>
  <c r="BK153"/>
  <c r="J114"/>
  <c i="2" r="BK91"/>
  <c i="6" r="J90"/>
  <c i="5" r="J208"/>
  <c r="BK143"/>
  <c r="J101"/>
  <c i="4" r="J117"/>
  <c i="6" r="J131"/>
  <c r="J96"/>
  <c i="5" r="J209"/>
  <c i="4" r="J203"/>
  <c i="3" r="J226"/>
  <c r="J145"/>
  <c i="6" r="J110"/>
  <c i="5" r="BK240"/>
  <c r="BK120"/>
  <c i="4" r="J193"/>
  <c r="J138"/>
  <c i="3" r="BK232"/>
  <c r="BK201"/>
  <c r="J179"/>
  <c r="BK157"/>
  <c r="BK114"/>
  <c i="2" r="BK102"/>
  <c i="5" r="BK229"/>
  <c r="J202"/>
  <c r="J143"/>
  <c i="4" r="BK167"/>
  <c i="3" r="BK207"/>
  <c r="BK165"/>
  <c r="BK109"/>
  <c i="2" r="BK88"/>
  <c i="5" r="J184"/>
  <c r="BK91"/>
  <c i="4" r="J173"/>
  <c r="J106"/>
  <c i="3" r="BK215"/>
  <c r="J189"/>
  <c r="BK137"/>
  <c i="2" r="BK108"/>
  <c i="5" r="BK231"/>
  <c r="J178"/>
  <c i="4" r="BK215"/>
  <c r="J154"/>
  <c i="3" r="BK228"/>
  <c r="BK172"/>
  <c r="BK105"/>
  <c i="5" r="J263"/>
  <c r="BK253"/>
  <c r="BK209"/>
  <c r="BK133"/>
  <c i="6" r="J148"/>
  <c r="BK138"/>
  <c r="J121"/>
  <c r="BK92"/>
  <c i="5" r="BK213"/>
  <c r="BK174"/>
  <c r="J120"/>
  <c i="4" r="BK173"/>
  <c r="J150"/>
  <c r="J124"/>
  <c i="3" r="BK225"/>
  <c r="BK185"/>
  <c r="J137"/>
  <c r="BK95"/>
  <c i="6" r="J146"/>
  <c r="BK129"/>
  <c i="5" r="J205"/>
  <c r="BK154"/>
  <c i="4" r="BK124"/>
  <c i="6" r="BK135"/>
  <c r="BK107"/>
  <c i="5" r="BK263"/>
  <c r="J164"/>
  <c i="3" r="BK195"/>
  <c r="BK163"/>
  <c i="6" r="BK105"/>
  <c i="5" r="BK195"/>
  <c r="J134"/>
  <c i="4" r="BK203"/>
  <c r="BK115"/>
  <c r="J92"/>
  <c i="3" r="J218"/>
  <c r="BK189"/>
  <c r="J165"/>
  <c r="J128"/>
  <c r="BK103"/>
  <c i="6" r="BK102"/>
  <c i="5" r="BK218"/>
  <c r="BK172"/>
  <c i="4" r="BK198"/>
  <c r="BK138"/>
  <c i="3" r="J206"/>
  <c r="J172"/>
  <c r="BK139"/>
  <c r="J103"/>
  <c i="5" r="BK241"/>
  <c r="BK220"/>
  <c r="J104"/>
  <c i="4" r="BK177"/>
  <c r="J111"/>
  <c i="3" r="BK205"/>
  <c r="J163"/>
  <c i="2" r="J112"/>
  <c i="5" r="BK261"/>
  <c r="BK216"/>
  <c r="BK164"/>
  <c i="4" r="J160"/>
  <c i="3" r="BK219"/>
  <c r="J185"/>
  <c r="J125"/>
  <c i="2" r="J91"/>
  <c i="5" r="J256"/>
  <c r="J233"/>
  <c r="BK127"/>
  <c i="4" r="J212"/>
  <c i="6" r="BK150"/>
  <c r="J142"/>
  <c r="BK125"/>
  <c r="BK112"/>
  <c i="5" r="BK193"/>
  <c r="J146"/>
  <c i="4" r="BK179"/>
  <c r="BK129"/>
  <c r="J104"/>
  <c i="3" r="J199"/>
  <c r="BK177"/>
  <c r="BK122"/>
  <c i="2" r="BK110"/>
  <c i="6" r="BK142"/>
  <c i="5" r="BK271"/>
  <c r="BK210"/>
  <c r="BK184"/>
  <c i="4" r="BK201"/>
  <c i="6" r="J127"/>
  <c i="5" r="BK277"/>
  <c r="J207"/>
  <c r="BK131"/>
  <c i="3" r="BK235"/>
  <c r="BK183"/>
  <c i="6" r="J119"/>
  <c r="BK104"/>
  <c i="5" r="J244"/>
  <c r="J175"/>
  <c r="J97"/>
  <c i="4" r="BK150"/>
  <c r="BK110"/>
  <c i="3" r="J225"/>
  <c r="J177"/>
  <c r="J139"/>
  <c i="2" r="J115"/>
  <c i="6" r="BK110"/>
  <c i="5" r="J253"/>
  <c r="J203"/>
  <c r="BK160"/>
  <c r="BK97"/>
  <c i="4" r="BK164"/>
  <c i="3" r="J195"/>
  <c r="BK167"/>
  <c r="BK128"/>
  <c r="BK98"/>
  <c i="5" r="J206"/>
  <c i="4" r="J192"/>
  <c r="BK158"/>
  <c r="BK92"/>
  <c i="3" r="BK181"/>
  <c r="BK120"/>
  <c i="1" r="AS54"/>
  <c i="5" r="BK95"/>
  <c i="4" r="J140"/>
  <c i="3" r="J207"/>
  <c r="J175"/>
  <c i="5" r="BK280"/>
  <c r="J228"/>
  <c r="J160"/>
  <c i="6" r="BK151"/>
  <c r="BK131"/>
  <c r="BK117"/>
  <c i="5" r="J246"/>
  <c r="J210"/>
  <c r="J127"/>
  <c i="4" r="J208"/>
  <c r="BK170"/>
  <c r="J132"/>
  <c r="BK106"/>
  <c i="3" r="BK223"/>
  <c r="J184"/>
  <c r="BK141"/>
  <c r="BK92"/>
  <c i="6" r="BK141"/>
  <c i="5" r="BK254"/>
  <c r="BK197"/>
  <c r="BK115"/>
  <c i="4" r="BK140"/>
  <c i="2" r="BK93"/>
  <c i="6" r="J125"/>
  <c r="J88"/>
  <c i="5" r="J212"/>
  <c r="J156"/>
  <c i="4" r="J90"/>
  <c i="3" r="BK186"/>
  <c i="6" r="J151"/>
  <c i="5" r="J277"/>
  <c r="J222"/>
  <c r="BK101"/>
  <c i="4" r="BK192"/>
  <c r="J119"/>
  <c r="BK96"/>
  <c i="3" r="BK226"/>
  <c r="BK197"/>
  <c r="J167"/>
  <c r="J122"/>
  <c r="J98"/>
  <c i="5" r="J271"/>
  <c r="J197"/>
  <c r="BK149"/>
  <c i="4" r="BK208"/>
  <c r="J126"/>
  <c i="3" r="BK192"/>
  <c r="BK159"/>
  <c r="J110"/>
  <c i="2" r="J98"/>
  <c i="5" r="BK205"/>
  <c i="4" r="J207"/>
  <c r="BK119"/>
  <c i="3" r="J210"/>
  <c r="J169"/>
  <c r="BK131"/>
  <c i="2" r="BK100"/>
  <c i="5" r="BK246"/>
  <c r="BK212"/>
  <c r="J174"/>
  <c r="J91"/>
  <c i="4" r="J170"/>
  <c r="J129"/>
  <c i="3" r="BK206"/>
  <c r="BK184"/>
  <c r="J149"/>
  <c i="5" r="J280"/>
  <c r="BK247"/>
  <c r="J181"/>
  <c r="J98"/>
  <c i="6" r="BK146"/>
  <c r="BK127"/>
  <c r="J107"/>
  <c i="5" r="BK222"/>
  <c r="BK185"/>
  <c r="J123"/>
  <c i="4" r="J201"/>
  <c r="J146"/>
  <c r="J110"/>
  <c i="3" r="J232"/>
  <c r="BK194"/>
  <c r="BK175"/>
  <c r="J116"/>
  <c i="6" r="BK144"/>
  <c r="J109"/>
  <c i="5" r="BK244"/>
  <c r="BK181"/>
  <c r="J125"/>
  <c i="4" r="BK188"/>
  <c i="6" r="J138"/>
  <c r="J123"/>
  <c r="J94"/>
  <c i="5" r="J255"/>
  <c r="J113"/>
  <c i="3" r="J221"/>
  <c i="6" r="J117"/>
  <c i="5" r="BK251"/>
  <c r="BK233"/>
  <c r="BK109"/>
  <c i="4" r="J164"/>
  <c i="3" r="BK231"/>
  <c r="BK198"/>
  <c r="BK169"/>
  <c r="BK125"/>
  <c i="2" r="BK112"/>
  <c i="6" r="BK94"/>
  <c i="5" r="BK207"/>
  <c r="BK134"/>
  <c i="4" r="J188"/>
  <c r="BK123"/>
  <c i="3" r="J182"/>
  <c r="J118"/>
  <c r="J92"/>
  <c i="5" r="BK226"/>
  <c r="BK121"/>
  <c i="4" r="BK160"/>
  <c i="3" r="BK214"/>
  <c r="BK187"/>
  <c r="J141"/>
  <c i="2" r="J105"/>
  <c i="5" r="J251"/>
  <c r="J200"/>
  <c r="BK123"/>
  <c i="4" r="J169"/>
  <c i="3" r="J231"/>
  <c r="J198"/>
  <c r="J160"/>
  <c i="2" r="J102"/>
  <c i="5" r="J258"/>
  <c r="BK236"/>
  <c r="BK202"/>
  <c r="BK104"/>
  <c i="4" r="J179"/>
  <c i="5" l="1" r="F55"/>
  <c r="J52"/>
  <c i="4" r="R131"/>
  <c r="P176"/>
  <c r="P206"/>
  <c i="2" r="BK87"/>
  <c r="P97"/>
  <c r="R107"/>
  <c i="3" r="P89"/>
  <c r="R130"/>
  <c r="T174"/>
  <c r="BK230"/>
  <c r="J230"/>
  <c r="J66"/>
  <c i="4" r="P89"/>
  <c r="BK181"/>
  <c r="J181"/>
  <c r="J65"/>
  <c r="T206"/>
  <c i="5" r="BK90"/>
  <c r="J90"/>
  <c r="J61"/>
  <c i="2" r="R97"/>
  <c i="3" r="BK130"/>
  <c r="J130"/>
  <c r="J63"/>
  <c r="BK174"/>
  <c r="J174"/>
  <c r="J64"/>
  <c r="R193"/>
  <c r="T230"/>
  <c i="4" r="P131"/>
  <c r="T176"/>
  <c i="5" r="P90"/>
  <c r="T145"/>
  <c r="R215"/>
  <c i="2" r="R87"/>
  <c r="R86"/>
  <c r="R85"/>
  <c r="BK107"/>
  <c r="J107"/>
  <c r="J64"/>
  <c i="3" r="T89"/>
  <c r="T130"/>
  <c r="BK193"/>
  <c r="J193"/>
  <c r="J65"/>
  <c r="P230"/>
  <c i="4" r="T89"/>
  <c r="R181"/>
  <c i="5" r="R90"/>
  <c r="BK192"/>
  <c r="J192"/>
  <c r="J65"/>
  <c r="T215"/>
  <c i="2" r="T87"/>
  <c r="P107"/>
  <c i="3" r="R89"/>
  <c r="P130"/>
  <c r="R174"/>
  <c r="T193"/>
  <c r="R230"/>
  <c i="4" r="T131"/>
  <c r="R176"/>
  <c r="R206"/>
  <c i="5" r="R145"/>
  <c r="P215"/>
  <c r="BK260"/>
  <c r="J260"/>
  <c r="J67"/>
  <c i="2" r="T97"/>
  <c i="4" r="BK131"/>
  <c r="J131"/>
  <c r="J63"/>
  <c r="BK176"/>
  <c r="J176"/>
  <c r="J64"/>
  <c r="BK206"/>
  <c r="J206"/>
  <c r="J66"/>
  <c i="5" r="P192"/>
  <c r="T192"/>
  <c r="T260"/>
  <c i="2" r="BK97"/>
  <c r="J97"/>
  <c r="J62"/>
  <c i="4" r="R89"/>
  <c r="R88"/>
  <c r="R87"/>
  <c r="P181"/>
  <c i="5" r="BK145"/>
  <c r="J145"/>
  <c r="J64"/>
  <c r="BK215"/>
  <c r="J215"/>
  <c r="J66"/>
  <c r="R260"/>
  <c i="2" r="P87"/>
  <c r="P86"/>
  <c r="P85"/>
  <c i="1" r="AU55"/>
  <c i="2" r="T107"/>
  <c i="3" r="BK89"/>
  <c r="J89"/>
  <c r="J61"/>
  <c r="P174"/>
  <c r="P193"/>
  <c i="4" r="BK89"/>
  <c r="J89"/>
  <c r="J61"/>
  <c r="T181"/>
  <c i="5" r="T90"/>
  <c r="T89"/>
  <c r="T88"/>
  <c r="P145"/>
  <c r="R192"/>
  <c r="P260"/>
  <c i="6" r="BK87"/>
  <c r="J87"/>
  <c r="J61"/>
  <c r="P87"/>
  <c r="R87"/>
  <c r="T87"/>
  <c r="BK114"/>
  <c r="J114"/>
  <c r="J62"/>
  <c r="P114"/>
  <c r="R114"/>
  <c r="T114"/>
  <c r="BK137"/>
  <c r="J137"/>
  <c r="J63"/>
  <c r="P137"/>
  <c r="R137"/>
  <c r="T137"/>
  <c r="BK149"/>
  <c r="J149"/>
  <c r="J64"/>
  <c r="P149"/>
  <c r="R149"/>
  <c r="T149"/>
  <c i="4" r="BE191"/>
  <c r="BE193"/>
  <c r="BE203"/>
  <c i="5" r="BE143"/>
  <c r="BE154"/>
  <c r="BE164"/>
  <c r="BE168"/>
  <c r="BE195"/>
  <c r="BE205"/>
  <c r="BE212"/>
  <c r="BE213"/>
  <c r="BE218"/>
  <c r="BE220"/>
  <c r="BE277"/>
  <c r="BE280"/>
  <c i="2" r="J52"/>
  <c r="BE115"/>
  <c i="3" r="E48"/>
  <c r="J52"/>
  <c r="BE98"/>
  <c r="BE116"/>
  <c r="BE199"/>
  <c r="BE214"/>
  <c r="BE223"/>
  <c i="4" r="BE113"/>
  <c r="BE126"/>
  <c r="BE167"/>
  <c r="BE179"/>
  <c r="BE182"/>
  <c r="BE192"/>
  <c r="BE208"/>
  <c r="BE215"/>
  <c r="BK128"/>
  <c r="J128"/>
  <c r="J62"/>
  <c r="BK214"/>
  <c r="J214"/>
  <c r="J67"/>
  <c i="5" r="E48"/>
  <c r="BE93"/>
  <c r="BE101"/>
  <c r="BE129"/>
  <c r="BE197"/>
  <c r="BE202"/>
  <c r="BE207"/>
  <c r="BE208"/>
  <c r="BE241"/>
  <c i="3" r="F55"/>
  <c r="BE123"/>
  <c r="BE125"/>
  <c r="BE134"/>
  <c r="BE160"/>
  <c r="BE165"/>
  <c r="BE170"/>
  <c r="BE179"/>
  <c r="BE180"/>
  <c r="BE190"/>
  <c r="BE206"/>
  <c i="4" r="BE93"/>
  <c r="BE96"/>
  <c r="BE111"/>
  <c r="BE124"/>
  <c r="BE140"/>
  <c r="BE164"/>
  <c r="BE201"/>
  <c i="5" r="BE97"/>
  <c r="BE115"/>
  <c r="BE120"/>
  <c r="BE127"/>
  <c r="BE139"/>
  <c r="BE160"/>
  <c r="BE174"/>
  <c r="BE181"/>
  <c r="BE203"/>
  <c r="BE228"/>
  <c r="BE229"/>
  <c r="BE233"/>
  <c r="BE244"/>
  <c i="6" r="BE133"/>
  <c i="2" r="E75"/>
  <c r="F82"/>
  <c r="BE95"/>
  <c r="BE105"/>
  <c r="BE112"/>
  <c r="BK104"/>
  <c r="J104"/>
  <c r="J63"/>
  <c i="3" r="BE90"/>
  <c r="BE105"/>
  <c r="BE114"/>
  <c r="BE122"/>
  <c r="BE175"/>
  <c r="BE181"/>
  <c r="BE183"/>
  <c r="BE185"/>
  <c r="BE189"/>
  <c r="BE194"/>
  <c r="BE197"/>
  <c r="BE203"/>
  <c r="BE205"/>
  <c r="BE213"/>
  <c r="BE221"/>
  <c r="BE225"/>
  <c i="4" r="BE121"/>
  <c r="BE132"/>
  <c r="BE160"/>
  <c r="BE169"/>
  <c r="BE173"/>
  <c i="5" r="BE91"/>
  <c r="BE109"/>
  <c r="BE113"/>
  <c r="BE131"/>
  <c r="BE156"/>
  <c r="BE175"/>
  <c r="BE185"/>
  <c r="BE210"/>
  <c r="BE222"/>
  <c r="BE224"/>
  <c r="BE231"/>
  <c r="BE232"/>
  <c r="BE254"/>
  <c i="6" r="E48"/>
  <c r="BE88"/>
  <c r="BE90"/>
  <c r="BE112"/>
  <c r="BE144"/>
  <c i="2" r="BE89"/>
  <c r="BE108"/>
  <c r="BE110"/>
  <c i="3" r="BE95"/>
  <c r="BE120"/>
  <c r="BE128"/>
  <c r="BE137"/>
  <c r="BE141"/>
  <c r="BE163"/>
  <c r="BE172"/>
  <c r="BE186"/>
  <c r="BE192"/>
  <c r="BE195"/>
  <c r="BE210"/>
  <c r="BE215"/>
  <c r="BE228"/>
  <c r="BK234"/>
  <c r="J234"/>
  <c r="J67"/>
  <c i="4" r="E48"/>
  <c r="J52"/>
  <c r="F55"/>
  <c r="BE90"/>
  <c r="BE99"/>
  <c r="BE106"/>
  <c r="BE117"/>
  <c r="BE135"/>
  <c r="BE158"/>
  <c r="BE170"/>
  <c r="BE198"/>
  <c i="5" r="BE98"/>
  <c r="BE123"/>
  <c r="BE136"/>
  <c r="BE146"/>
  <c r="BE186"/>
  <c r="BE209"/>
  <c r="BK138"/>
  <c r="J138"/>
  <c r="J62"/>
  <c i="6" r="J79"/>
  <c r="F82"/>
  <c r="BE100"/>
  <c i="2" r="BE88"/>
  <c r="BE93"/>
  <c r="BE98"/>
  <c r="BK114"/>
  <c r="J114"/>
  <c r="J65"/>
  <c i="3" r="BE92"/>
  <c r="BE103"/>
  <c r="BE110"/>
  <c r="BE131"/>
  <c r="BE139"/>
  <c r="BE153"/>
  <c r="BE167"/>
  <c r="BE177"/>
  <c r="BE184"/>
  <c r="BE187"/>
  <c r="BE231"/>
  <c r="BE232"/>
  <c i="4" r="BE184"/>
  <c r="BE185"/>
  <c r="BE196"/>
  <c r="BE199"/>
  <c r="BE207"/>
  <c i="5" r="BE95"/>
  <c r="BE121"/>
  <c r="BE125"/>
  <c r="BE133"/>
  <c r="BE134"/>
  <c r="BE149"/>
  <c r="BE206"/>
  <c r="BE216"/>
  <c r="BE226"/>
  <c r="BE249"/>
  <c r="BE253"/>
  <c r="BK142"/>
  <c r="J142"/>
  <c r="J63"/>
  <c i="6" r="BE104"/>
  <c r="BE109"/>
  <c r="BE115"/>
  <c r="BE117"/>
  <c r="BE127"/>
  <c r="BE129"/>
  <c r="BE135"/>
  <c r="BE138"/>
  <c r="BE139"/>
  <c i="2" r="BE91"/>
  <c r="BE100"/>
  <c i="4" r="BE115"/>
  <c r="BE129"/>
  <c r="BE146"/>
  <c r="BE150"/>
  <c r="BE212"/>
  <c i="5" r="BE152"/>
  <c r="BE172"/>
  <c r="BE188"/>
  <c r="BE190"/>
  <c r="BE193"/>
  <c r="BE200"/>
  <c r="BE246"/>
  <c r="BE256"/>
  <c r="BE258"/>
  <c r="BE261"/>
  <c i="6" r="BE92"/>
  <c r="BE96"/>
  <c r="BE105"/>
  <c r="BE107"/>
  <c r="BE110"/>
  <c r="BE119"/>
  <c r="BE121"/>
  <c r="BE123"/>
  <c r="BE125"/>
  <c r="BE131"/>
  <c r="BE141"/>
  <c r="BE146"/>
  <c i="2" r="BE102"/>
  <c i="3" r="BE109"/>
  <c r="BE112"/>
  <c r="BE118"/>
  <c r="BE145"/>
  <c r="BE149"/>
  <c r="BE157"/>
  <c r="BE159"/>
  <c r="BE169"/>
  <c r="BE182"/>
  <c r="BE198"/>
  <c r="BE201"/>
  <c r="BE207"/>
  <c r="BE218"/>
  <c r="BE219"/>
  <c r="BE226"/>
  <c r="BE235"/>
  <c r="BK127"/>
  <c r="J127"/>
  <c r="J62"/>
  <c i="4" r="BE92"/>
  <c r="BE104"/>
  <c r="BE110"/>
  <c r="BE119"/>
  <c r="BE123"/>
  <c r="BE138"/>
  <c r="BE142"/>
  <c r="BE154"/>
  <c r="BE161"/>
  <c r="BE177"/>
  <c r="BE188"/>
  <c r="BE205"/>
  <c i="5" r="BE104"/>
  <c r="BE178"/>
  <c r="BE184"/>
  <c r="BE236"/>
  <c r="BE239"/>
  <c r="BE240"/>
  <c r="BE247"/>
  <c r="BE251"/>
  <c r="BE255"/>
  <c r="BE263"/>
  <c r="BE271"/>
  <c r="BK279"/>
  <c r="J279"/>
  <c r="J68"/>
  <c i="6" r="BE94"/>
  <c r="BE102"/>
  <c r="BE142"/>
  <c r="BE148"/>
  <c r="BE150"/>
  <c r="BE151"/>
  <c r="BE153"/>
  <c r="BK152"/>
  <c r="J152"/>
  <c r="J65"/>
  <c i="3" r="F35"/>
  <c i="1" r="BB56"/>
  <c i="4" r="F37"/>
  <c i="1" r="BD57"/>
  <c i="6" r="F35"/>
  <c i="1" r="BB59"/>
  <c i="2" r="F35"/>
  <c i="1" r="BB55"/>
  <c i="6" r="F36"/>
  <c i="1" r="BC59"/>
  <c i="3" r="F37"/>
  <c i="1" r="BD56"/>
  <c i="2" r="F37"/>
  <c i="1" r="BD55"/>
  <c i="4" r="F35"/>
  <c i="1" r="BB57"/>
  <c i="6" r="F34"/>
  <c i="1" r="BA59"/>
  <c i="4" r="J34"/>
  <c i="1" r="AW57"/>
  <c i="2" r="F36"/>
  <c i="1" r="BC55"/>
  <c i="5" r="F35"/>
  <c i="1" r="BB58"/>
  <c i="3" r="J34"/>
  <c i="1" r="AW56"/>
  <c i="2" r="J34"/>
  <c i="1" r="AW55"/>
  <c i="5" r="F37"/>
  <c i="1" r="BD58"/>
  <c i="6" r="J34"/>
  <c i="1" r="AW59"/>
  <c i="5" r="F36"/>
  <c i="1" r="BC58"/>
  <c i="5" r="J34"/>
  <c i="1" r="AW58"/>
  <c i="3" r="F34"/>
  <c i="1" r="BA56"/>
  <c i="2" r="F34"/>
  <c i="1" r="BA55"/>
  <c i="4" r="F36"/>
  <c i="1" r="BC57"/>
  <c i="5" r="F34"/>
  <c i="1" r="BA58"/>
  <c i="4" r="F34"/>
  <c i="1" r="BA57"/>
  <c i="3" r="F36"/>
  <c i="1" r="BC56"/>
  <c i="6" r="F37"/>
  <c i="1" r="BD59"/>
  <c i="2" l="1" r="T86"/>
  <c r="T85"/>
  <c i="5" r="R89"/>
  <c r="R88"/>
  <c r="P89"/>
  <c r="P88"/>
  <c i="1" r="AU58"/>
  <c i="3" r="P88"/>
  <c r="P87"/>
  <c i="1" r="AU56"/>
  <c i="6" r="R86"/>
  <c r="R85"/>
  <c r="T86"/>
  <c r="T85"/>
  <c i="4" r="P88"/>
  <c r="P87"/>
  <c i="1" r="AU57"/>
  <c i="2" r="BK86"/>
  <c r="J86"/>
  <c r="J60"/>
  <c i="6" r="P86"/>
  <c r="P85"/>
  <c i="1" r="AU59"/>
  <c i="3" r="R88"/>
  <c r="R87"/>
  <c r="T88"/>
  <c r="T87"/>
  <c i="4" r="T88"/>
  <c r="T87"/>
  <c i="3" r="BK88"/>
  <c r="J88"/>
  <c r="J60"/>
  <c i="2" r="J87"/>
  <c r="J61"/>
  <c i="4" r="BK88"/>
  <c r="BK87"/>
  <c r="J87"/>
  <c i="5" r="BK89"/>
  <c r="BK88"/>
  <c r="J88"/>
  <c i="6" r="BK86"/>
  <c r="J86"/>
  <c r="J60"/>
  <c i="5" r="J30"/>
  <c i="1" r="AG58"/>
  <c i="5" r="F33"/>
  <c i="1" r="AZ58"/>
  <c i="5" r="J33"/>
  <c i="1" r="AV58"/>
  <c r="AT58"/>
  <c i="4" r="J30"/>
  <c i="1" r="AG57"/>
  <c r="BC54"/>
  <c r="AY54"/>
  <c i="6" r="F33"/>
  <c i="1" r="AZ59"/>
  <c r="BA54"/>
  <c r="W30"/>
  <c i="4" r="F33"/>
  <c i="1" r="AZ57"/>
  <c r="BB54"/>
  <c r="W31"/>
  <c i="3" r="F33"/>
  <c i="1" r="AZ56"/>
  <c i="2" r="J33"/>
  <c i="1" r="AV55"/>
  <c r="AT55"/>
  <c r="BD54"/>
  <c r="W33"/>
  <c i="2" r="F33"/>
  <c i="1" r="AZ55"/>
  <c i="4" r="J33"/>
  <c i="1" r="AV57"/>
  <c r="AT57"/>
  <c i="3" r="J33"/>
  <c i="1" r="AV56"/>
  <c r="AT56"/>
  <c i="6" r="J33"/>
  <c i="1" r="AV59"/>
  <c r="AT59"/>
  <c i="5" l="1" r="J39"/>
  <c i="4" r="J39"/>
  <c r="J59"/>
  <c r="J88"/>
  <c r="J60"/>
  <c i="5" r="J59"/>
  <c r="J89"/>
  <c r="J60"/>
  <c i="2" r="BK85"/>
  <c r="J85"/>
  <c i="3" r="BK87"/>
  <c r="J87"/>
  <c r="J59"/>
  <c i="6" r="BK85"/>
  <c r="J85"/>
  <c r="J59"/>
  <c i="1" r="AN57"/>
  <c r="AN58"/>
  <c r="AZ54"/>
  <c r="W29"/>
  <c r="W32"/>
  <c r="AW54"/>
  <c r="AK30"/>
  <c r="AU54"/>
  <c r="AX54"/>
  <c i="2" r="J30"/>
  <c i="1" r="AG55"/>
  <c r="AN55"/>
  <c i="2" l="1" r="J39"/>
  <c r="J59"/>
  <c i="3" r="J30"/>
  <c i="1" r="AG56"/>
  <c r="AN56"/>
  <c i="6" r="J30"/>
  <c i="1" r="AG59"/>
  <c r="AN59"/>
  <c r="AV54"/>
  <c r="AK29"/>
  <c i="6" l="1" r="J39"/>
  <c i="3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<sst xmlns="http://schemas.openxmlformats.org/spreadsheetml/2006/main">
  <si>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</si>
  <si>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</si>
  <si>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</si>
  <si>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</si>
  <si>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</si>
  <si>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{fba06f63-02bd-4fa2-ab55-94a8b431d2e0}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</si>
  <si>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</si>
  <si>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</si>
  <si>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</si>
  <si>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</si>
  <si>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</si>
  <si>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</si>
  <si>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</si>
  <si>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</si>
  <si>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2019-000143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</si>
  <si>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</si>
  <si>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</si>
  <si>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CHODNÍKY A STEZKA PRO PĚŠÍ V OBCI DALEČÍN</t>
  </si>
  <si>
    <t>KSO:</t>
  </si>
  <si>
    <t/>
  </si>
  <si>
    <t>CC-CZ:</t>
  </si>
  <si>
    <t>Místo:</t>
  </si>
  <si>
    <t xml:space="preserve"> </t>
  </si>
  <si>
    <t>Datum:</t>
  </si>
  <si>
    <t>15. 7. 2021</t>
  </si>
  <si>
    <t>Zadavatel:</t>
  </si>
  <si>
    <t>IČ:</t>
  </si>
  <si>
    <t>Obec Dalečín</t>
  </si>
  <si>
    <t>DIČ:</t>
  </si>
  <si>
    <t>Uchazeč:</t>
  </si>
  <si>
    <t>Vyplň údaj</t>
  </si>
  <si>
    <t>Projektant:</t>
  </si>
  <si>
    <t>18198228</t>
  </si>
  <si>
    <t>PROfi Jihlava spol. s r.o.</t>
  </si>
  <si>
    <t>CZ18198228</t>
  </si>
  <si>
    <t>True</t>
  </si>
  <si>
    <t>Zpracovatel:</t>
  </si>
  <si>
    <t>Zbytovská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</si>
  <si>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</si>
  <si>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</si>
  <si>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</si>
  <si>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</si>
  <si>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</si>
  <si>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</si>
  <si>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</si>
  <si>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</si>
  <si>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</si>
  <si>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</si>
  <si>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</si>
  <si>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</si>
  <si>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</si>
  <si>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</si>
  <si>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</si>
  <si>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</si>
  <si>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</si>
  <si>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</si>
  <si>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</si>
  <si>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</si>
  <si>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</si>
  <si>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</si>
  <si>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</si>
  <si>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</si>
  <si>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</si>
  <si>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</si>
  <si>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</si>
  <si>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</si>
  <si>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</si>
  <si>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</si>
  <si>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</si>
  <si>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</si>
  <si>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</si>
  <si>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</si>
  <si>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</si>
  <si>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</si>
  <si>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</si>
  <si>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</si>
  <si>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</si>
  <si>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</si>
  <si>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</si>
  <si>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</si>
  <si>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</si>
  <si>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VON</t>
  </si>
  <si>
    <t>1</t>
  </si>
  <si>
    <t>{0f1b083c-5aeb-4476-af80-25a30527b44c}</t>
  </si>
  <si>
    <t>2</t>
  </si>
  <si>
    <t>SO 101.1</t>
  </si>
  <si>
    <t>CHODNÍK A</t>
  </si>
  <si>
    <t>ING</t>
  </si>
  <si>
    <t>{91cb779f-028a-4087-be23-42117f5a4b17}</t>
  </si>
  <si>
    <t>SO 101.2</t>
  </si>
  <si>
    <t>CHODNÍK B</t>
  </si>
  <si>
    <t>{fe7f70d6-ddc1-4f03-8169-7bbe49a84dcc}</t>
  </si>
  <si>
    <t>SO 101.3</t>
  </si>
  <si>
    <t>ROZŠÍŘENÍ STÁVAJÍCÍHO CHODNÍKU, OPRAVA ZASTÁVEK</t>
  </si>
  <si>
    <t>{cae04088-ec93-4b7e-b71f-39c725391f7d}</t>
  </si>
  <si>
    <t>SO 102</t>
  </si>
  <si>
    <t>STEZKA PRO PĚŠÍ</t>
  </si>
  <si>
    <t>{88fc5361-908a-424f-9865-65fd3469bc5e}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</si>
  <si>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</si>
  <si>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</si>
  <si>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</si>
  <si>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</si>
  <si>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</si>
  <si>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</si>
  <si>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</si>
  <si>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</si>
  <si>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</si>
  <si>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</si>
  <si>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</si>
  <si>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</si>
  <si>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</si>
  <si>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</si>
  <si>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</si>
  <si>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</si>
  <si>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</si>
  <si>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</si>
  <si>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</si>
  <si>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</si>
  <si>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</si>
  <si>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</si>
  <si>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</si>
  <si>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</si>
  <si>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</si>
  <si>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</si>
  <si>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</si>
  <si>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</si>
  <si>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</si>
  <si>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</si>
  <si>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</si>
  <si>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</si>
  <si>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</si>
  <si>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</si>
  <si>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rozlišení-pasportizace stávající zástavby</t>
  </si>
  <si>
    <t>…</t>
  </si>
  <si>
    <t>CS ÚRS 2021 01</t>
  </si>
  <si>
    <t>1024</t>
  </si>
  <si>
    <t>-1474217531</t>
  </si>
  <si>
    <t>012103000</t>
  </si>
  <si>
    <t>Průzkumné, geodetické a projektové práce geodetické práce před výstavbou</t>
  </si>
  <si>
    <t>kpl</t>
  </si>
  <si>
    <t>-584101464</t>
  </si>
  <si>
    <t>P</t>
  </si>
  <si>
    <t>Poznámka k položce:_x000d_
Zajištění vytýčení veškerých stávajících inženýrských sítí (včetně úhrady za vytýčení), odpovědnost za jejich neporušení během výstavby a zpětné předání jejich srávcům.</t>
  </si>
  <si>
    <t>3</t>
  </si>
  <si>
    <t>012203000</t>
  </si>
  <si>
    <t>Průzkumné, geodetické a projektové práce geodetické práce při provádění stavby</t>
  </si>
  <si>
    <t>-668681122</t>
  </si>
  <si>
    <t xml:space="preserve">Poznámka k položce:_x000d_
Průzkumné, geodetické a projektové práce, geodetické práce při provádění stavby. Geodetické měření v průběhu stavby, vytyčení stavby </t>
  </si>
  <si>
    <t>4</t>
  </si>
  <si>
    <t>012303000</t>
  </si>
  <si>
    <t>Průzkumné, geodetické a projektové práce geodetické práce po výstavbě</t>
  </si>
  <si>
    <t>424039878</t>
  </si>
  <si>
    <t>Poznámka k položce:_x000d_
Náklady na geodetické zaměření provedeného díla v systému Micro Station.</t>
  </si>
  <si>
    <t>013254000</t>
  </si>
  <si>
    <t>Průzkumné, geodetické a projektové práce projektové práce dokumentace stavby (výkresová a textová) skutečného provedení stavby</t>
  </si>
  <si>
    <t>1209764191</t>
  </si>
  <si>
    <t xml:space="preserve">Poznámka k položce:_x000d_
Dokumentace skutečného provedení stavby (dále jen „DSPS“) bude vypracována v souladu a náležitostech dle Vyhlášky č. 499/2006 Sb. o dokumentaci staveb, dle zadávacích podmínek a dle platných TKP a ČSN. Podkladem pro vypracování DSPS bude RDS a DSP, geodetické zaměření provedených prací, případně další požadavky objednatele. DSPS bude předána objednateli  v tištěné podobě a v elektronické podobě (na CD). Při vypracování projektové dokumentace DSPS musí zhotovitel respektovat parametry vymezené předchozím stupněm projektové dokumentace. </t>
  </si>
  <si>
    <t>VRN3</t>
  </si>
  <si>
    <t>Zařízení staveniště</t>
  </si>
  <si>
    <t>6</t>
  </si>
  <si>
    <t>032002000</t>
  </si>
  <si>
    <t>Hlavní tituly průvodních činností a nákladů zařízení staveniště vybavení staveniště</t>
  </si>
  <si>
    <t>-934849846</t>
  </si>
  <si>
    <t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</t>
  </si>
  <si>
    <t>7</t>
  </si>
  <si>
    <t>034002000</t>
  </si>
  <si>
    <t>Hlavní tituly průvodních činností a nákladů zařízení staveniště zabezpečení staveniště</t>
  </si>
  <si>
    <t>764181746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</si>
  <si>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</si>
  <si>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8</t>
  </si>
  <si>
    <t>039002000</t>
  </si>
  <si>
    <t>Hlavní tituly průvodních činností a nákladů zařízení staveniště zrušení zařízení staveniště</t>
  </si>
  <si>
    <t>1432095325</t>
  </si>
  <si>
    <t>Poznámka k položce:_x000d_
Náklady na odstranění objektů zařízení staveniště vč. přípojek a jejich odvoz. Náklady na úpravu povrchů po odstranění zařízení staveniště a úklid ploch, na kterých bylo zařízení staveniště provozováno.</t>
  </si>
  <si>
    <t>VRN4</t>
  </si>
  <si>
    <t>Inženýrská činnost</t>
  </si>
  <si>
    <t>9</t>
  </si>
  <si>
    <t>042503000</t>
  </si>
  <si>
    <t>Inženýrská činnost posudky plán BOZP na staveništi</t>
  </si>
  <si>
    <t>-2027219600</t>
  </si>
  <si>
    <t xml:space="preserve">Poznámka k položce:_x000d_
Prvky BOZP (mobilní oplocení, osvětlení, výstražné značení, přechody a přejezdy výkopů vč. oplocení, zábradlí, atd) vč. jejich dodávky, montáže, údržby a demontáže, resp. likvidace. </t>
  </si>
  <si>
    <t>VRN7</t>
  </si>
  <si>
    <t>Provozní vlivy</t>
  </si>
  <si>
    <t>10</t>
  </si>
  <si>
    <t>072002001</t>
  </si>
  <si>
    <t>Hlavní tituly průvodních činností a nákladů provozní vlivy silniční provoz</t>
  </si>
  <si>
    <t>-1179047762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</si>
  <si>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</si>
  <si>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11</t>
  </si>
  <si>
    <t>079002000</t>
  </si>
  <si>
    <t>Hlavní tituly průvodních činností a nákladů provozní vlivy ostatní provozní vlivy</t>
  </si>
  <si>
    <t>-2144759610</t>
  </si>
  <si>
    <t>Poznámka k položce:_x000d_
Náklady na případný zábor veřejného prostranství.</t>
  </si>
  <si>
    <t>12</t>
  </si>
  <si>
    <t>0790020001</t>
  </si>
  <si>
    <t>2124251910</t>
  </si>
  <si>
    <t>Poznámka k položce:_x000d_
Náklady na ochranu stávajích sítí.</t>
  </si>
  <si>
    <t>VRN9</t>
  </si>
  <si>
    <t>Ostatní náklady</t>
  </si>
  <si>
    <t>13</t>
  </si>
  <si>
    <t>091002000</t>
  </si>
  <si>
    <t>Hlavní tituly průvodních činností a nákladů ostatní náklady související s objektem</t>
  </si>
  <si>
    <t>-2095194903</t>
  </si>
  <si>
    <t>Poznámka k položce:_x000d_
Odvodnění staveniště po dobu stavby.</t>
  </si>
  <si>
    <t>VV</t>
  </si>
  <si>
    <t>"Odvodnění staveniště po dobu stavby" 1</t>
  </si>
  <si>
    <t>SO 101.1 - CHODNÍK 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</si>
  <si>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</si>
  <si>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</si>
  <si>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</si>
  <si>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</si>
  <si>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</si>
  <si>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</si>
  <si>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</si>
  <si>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</si>
  <si>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</si>
  <si>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</si>
  <si>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</si>
  <si>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</si>
  <si>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</si>
  <si>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</si>
  <si>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-383225283</t>
  </si>
  <si>
    <t>(90+79)*2,5</t>
  </si>
  <si>
    <t>113154112</t>
  </si>
  <si>
    <t>Frézování živičného podkladu nebo krytu s naložením na dopravní prostředek plochy do 500 m2 bez překážek v trase pruhu šířky do 0,5 m, tloušťky vrstvy 40 mm</t>
  </si>
  <si>
    <t>1085421446</t>
  </si>
  <si>
    <t xml:space="preserve">"podél nových sil. obrub" </t>
  </si>
  <si>
    <t>(94+83)*0,5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</si>
  <si>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</si>
  <si>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</si>
  <si>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-512749814</t>
  </si>
  <si>
    <t xml:space="preserve">"podél nových sil. obrub, tl. 60mm" </t>
  </si>
  <si>
    <t>(94+83)*0,25</t>
  </si>
  <si>
    <t>122452204</t>
  </si>
  <si>
    <t>Odkopávky a prokopávky nezapažené pro silnice a dálnice strojně v hornině třídy těžitelnosti II přes 100 do 500 m3</t>
  </si>
  <si>
    <t>m3</t>
  </si>
  <si>
    <t>-648835276</t>
  </si>
  <si>
    <t>"vjezdy" (12+12+12+10+12)*0,37</t>
  </si>
  <si>
    <t>"chodník" ((206-58)+186)*0,29</t>
  </si>
  <si>
    <t>"podél nových sil. obrub" (94+83)*0,15*0,15</t>
  </si>
  <si>
    <t>Součet</t>
  </si>
  <si>
    <t>132351101</t>
  </si>
  <si>
    <t>Hloubení nezapažených rýh šířky do 800 mm strojně s urovnáním dna do předepsaného profilu a spádu v hornině třídy těžitelnosti II skupiny 4 do 20 m3</t>
  </si>
  <si>
    <t>1030856557</t>
  </si>
  <si>
    <t>(3+2+2+2+3)*0,8*1,2</t>
  </si>
  <si>
    <t>1627511.R</t>
  </si>
  <si>
    <t>Vodorovné přemístění výkopku nebo sypaniny po suchu na obvyklém dopravním prostředku, bez naložení výkopku, avšak se složením bez rozhrnutí z horniny třídy těžitelnosti II skupiny 4 a 5 na skládku zhotovitele</t>
  </si>
  <si>
    <t>1045577971</t>
  </si>
  <si>
    <t>122,303-10,440</t>
  </si>
  <si>
    <t>(3+2+2+2+3)*0,8*(0,15+0,35)</t>
  </si>
  <si>
    <t>171251201</t>
  </si>
  <si>
    <t>Uložení sypaniny na skládky nebo meziskládky bez hutnění s upravením uložené sypaniny do předepsaného tvaru</t>
  </si>
  <si>
    <t>2138204861</t>
  </si>
  <si>
    <t>171201221</t>
  </si>
  <si>
    <t>Poplatek za uložení stavebního odpadu na skládce (skládkovné) zeminy a kamení zatříděného do Katalogu odpadů pod kódem 17 05 04</t>
  </si>
  <si>
    <t>t</t>
  </si>
  <si>
    <t>-798893248</t>
  </si>
  <si>
    <t>116,663*1,7 'Přepočtené koeficientem množství</t>
  </si>
  <si>
    <t>171111103</t>
  </si>
  <si>
    <t>Uložení sypanin do násypů ručně s rozprostřením sypaniny ve vrstvách a s hrubým urovnáním zhutněných z hornin soudržných jakékoliv třídy těžitelnosti</t>
  </si>
  <si>
    <t>-1754422366</t>
  </si>
  <si>
    <t>(92+82)*0,06</t>
  </si>
  <si>
    <t>174151101</t>
  </si>
  <si>
    <t>Zásyp sypaninou z jakékoliv horniny strojně s uložením výkopku ve vrstvách se zhutněním jam, šachet, rýh nebo kolem objektů v těchto vykopávkách</t>
  </si>
  <si>
    <t>121078853</t>
  </si>
  <si>
    <t>(3+2+2+2+3)*0,8*(1,2-0,15-0,35)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</si>
  <si>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</si>
  <si>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</si>
  <si>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-602460949</t>
  </si>
  <si>
    <t>(3+2+2+2+3)*0,8*0,35</t>
  </si>
  <si>
    <t>M</t>
  </si>
  <si>
    <t>58331200</t>
  </si>
  <si>
    <t>štěrkopísek netříděný zásypový</t>
  </si>
  <si>
    <t>1660909883</t>
  </si>
  <si>
    <t>3,36*2 'Přepočtené koeficientem množství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</si>
  <si>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</si>
  <si>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</si>
  <si>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916341936</t>
  </si>
  <si>
    <t>(90+79)*1</t>
  </si>
  <si>
    <t>14</t>
  </si>
  <si>
    <t>181411131</t>
  </si>
  <si>
    <t>Založení trávníku na půdě předem připravené plochy do 1000 m2 výsevem včetně utažení parkového v rovině nebo na svahu do 1:5</t>
  </si>
  <si>
    <t>1917416305</t>
  </si>
  <si>
    <t>00572410</t>
  </si>
  <si>
    <t>osivo směs travní parková</t>
  </si>
  <si>
    <t>kg</t>
  </si>
  <si>
    <t>1795901489</t>
  </si>
  <si>
    <t>169*0,025 'Přepočtené koeficientem množství</t>
  </si>
  <si>
    <t>16</t>
  </si>
  <si>
    <t>181152302</t>
  </si>
  <si>
    <t>Úprava pláně na stavbách silnic a dálnic strojně v zářezech mimo skalních se zhutněním</t>
  </si>
  <si>
    <t>-1136642195</t>
  </si>
  <si>
    <t>206+186+(94+83)*0,15</t>
  </si>
  <si>
    <t>Vodorovné konstrukce</t>
  </si>
  <si>
    <t>17</t>
  </si>
  <si>
    <t>451572111</t>
  </si>
  <si>
    <t>Lože pod potrubí, stoky a drobné objekty v otevřeném výkopu z kameniva drobného těženého 0 až 4 mm</t>
  </si>
  <si>
    <t>309904536</t>
  </si>
  <si>
    <t>(3+2+2+2+3)*0,8*0,15</t>
  </si>
  <si>
    <t>Komunikace pozemní</t>
  </si>
  <si>
    <t>18</t>
  </si>
  <si>
    <t>564851111</t>
  </si>
  <si>
    <t>Podklad ze štěrkodrti ŠD s rozprostřením a zhutněním, po zhutnění tl. 150 mm</t>
  </si>
  <si>
    <t>-1067155355</t>
  </si>
  <si>
    <t>Poznámka k položce:_x000d_
ŠDA</t>
  </si>
  <si>
    <t>"doplnění vozovky" 25</t>
  </si>
  <si>
    <t>19</t>
  </si>
  <si>
    <t>564861111.1</t>
  </si>
  <si>
    <t>Podklad ze štěrkodrti ŠD s rozprostřením a zhutněním, po zhutnění tl. 200 mm</t>
  </si>
  <si>
    <t>-199273000</t>
  </si>
  <si>
    <t>20</t>
  </si>
  <si>
    <t>565166102</t>
  </si>
  <si>
    <t>Asfaltový beton vrstva podkladní ACP 22 (obalované kamenivo hrubozrnné - OKH) s rozprostřením a zhutněním v pruhu šířky do 1,5 m, po zhutnění tl. 90 mm</t>
  </si>
  <si>
    <t>1052260969</t>
  </si>
  <si>
    <t>565176105</t>
  </si>
  <si>
    <t>Asfaltový beton vrstva podkladní ACP 22 (obalované kamenivo hrubozrnné - OKH) s rozprostřením a zhutněním v pruhu šířky do 1,5 m, po zhutnění tl. 140 mm</t>
  </si>
  <si>
    <t>885927441</t>
  </si>
  <si>
    <t>"obnova vozovky" (94+83)*0,15</t>
  </si>
  <si>
    <t>22</t>
  </si>
  <si>
    <t>573111115</t>
  </si>
  <si>
    <t>Postřik infiltrační PI z asfaltu silničního s posypem kamenivem, v množství 2,50 kg/m2</t>
  </si>
  <si>
    <t>-348071147</t>
  </si>
  <si>
    <t>"obnova vozovky" (94+83)*0,25</t>
  </si>
  <si>
    <t>23</t>
  </si>
  <si>
    <t>577155112</t>
  </si>
  <si>
    <t>Asfaltový beton vrstva ložní ACL 16 (ABH) s rozprostřením a zhutněním z nemodifikovaného asfaltu v pruhu šířky do 3 m, po zhutnění tl. 60 mm</t>
  </si>
  <si>
    <t>253906189</t>
  </si>
  <si>
    <t>24</t>
  </si>
  <si>
    <t>573211112</t>
  </si>
  <si>
    <t>Postřik spojovací PS bez posypu kamenivem z asfaltu silničního, v množství 0,70 kg/m2</t>
  </si>
  <si>
    <t>1338773634</t>
  </si>
  <si>
    <t>"obnova vozovky" (94+83)*0,5</t>
  </si>
  <si>
    <t>25</t>
  </si>
  <si>
    <t>577134111</t>
  </si>
  <si>
    <t>Asfaltový beton vrstva obrusná ACO 11 (ABS) s rozprostřením a se zhutněním z nemodifikovaného asfaltu v pruhu šířky do 3 m tř. I, po zhutnění tl. 40 mm</t>
  </si>
  <si>
    <t>-20202112</t>
  </si>
  <si>
    <t>26</t>
  </si>
  <si>
    <t>564861111</t>
  </si>
  <si>
    <t>-94840289</t>
  </si>
  <si>
    <t>"chodník" 271</t>
  </si>
  <si>
    <t>27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</si>
  <si>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</si>
  <si>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</si>
  <si>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-124975841</t>
  </si>
  <si>
    <t>28</t>
  </si>
  <si>
    <t>5924501R</t>
  </si>
  <si>
    <t>dlažba betonová tl. 60mm přírodní</t>
  </si>
  <si>
    <t>853934622</t>
  </si>
  <si>
    <t>141+119</t>
  </si>
  <si>
    <t>260*1,05 'Přepočtené koeficientem množství</t>
  </si>
  <si>
    <t>29</t>
  </si>
  <si>
    <t>5924503R</t>
  </si>
  <si>
    <t>dlažba betonová tl. 60mm barevná</t>
  </si>
  <si>
    <t>-73149594</t>
  </si>
  <si>
    <t>4*1,05 'Přepočtené koeficientem množství</t>
  </si>
  <si>
    <t>30</t>
  </si>
  <si>
    <t>5924500R</t>
  </si>
  <si>
    <t>dlažba betonová pro nevidomé tl. 60mm barevná</t>
  </si>
  <si>
    <t>1432030129</t>
  </si>
  <si>
    <t>7*1,05 'Přepočtené koeficientem množství</t>
  </si>
  <si>
    <t>31</t>
  </si>
  <si>
    <t>564871111</t>
  </si>
  <si>
    <t>Podklad ze štěrkodrti ŠD s rozprostřením a zhutněním, po zhutnění tl. 250 mm</t>
  </si>
  <si>
    <t>-286329840</t>
  </si>
  <si>
    <t>"vjezdy" 48</t>
  </si>
  <si>
    <t>32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</si>
  <si>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</si>
  <si>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</si>
  <si>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1597634453</t>
  </si>
  <si>
    <t>33</t>
  </si>
  <si>
    <t>5924502R</t>
  </si>
  <si>
    <t>dlažba betonová tl. 80mm přírodní</t>
  </si>
  <si>
    <t>-1228376598</t>
  </si>
  <si>
    <t>35*1,05 'Přepočtené koeficientem množství</t>
  </si>
  <si>
    <t>34</t>
  </si>
  <si>
    <t>5924522R</t>
  </si>
  <si>
    <t>dlažba betonová pro nevidomé tl. 80mm barevná</t>
  </si>
  <si>
    <t>871360210</t>
  </si>
  <si>
    <t>13*1,05 'Přepočtené koeficientem množství</t>
  </si>
  <si>
    <t>Trubní vedení</t>
  </si>
  <si>
    <t>35</t>
  </si>
  <si>
    <t>8373141-R</t>
  </si>
  <si>
    <t>Napojení kanalizace DN 150 na stávající kanalizační systém</t>
  </si>
  <si>
    <t>komplet</t>
  </si>
  <si>
    <t>1863446089</t>
  </si>
  <si>
    <t>Poznámka k položce:_x000d_
V cena zahrnuje náklady na napojení nové kanalizace na stávající kanalizační potrubí (vpusti). Cena včetně úprav na stávajícím potrubí, potřebných tvarovek, utěsnění a zapravení.</t>
  </si>
  <si>
    <t>36</t>
  </si>
  <si>
    <t>8713152.R</t>
  </si>
  <si>
    <t>Kanalizační potrubí z tvrdého PVC v otevřeném výkopu ve sklonu do 20 %, hladkého plnostěnného vícevrstvého, tuhost třídy SN 12 DN 150</t>
  </si>
  <si>
    <t>m</t>
  </si>
  <si>
    <t>767978110</t>
  </si>
  <si>
    <t>"potrubí včetně tvarovek" 2+1+1+1+2</t>
  </si>
  <si>
    <t>37</t>
  </si>
  <si>
    <t>895941111</t>
  </si>
  <si>
    <t>Zřízení vpusti kanalizační uliční z betonových dílců typ UV-50 normální</t>
  </si>
  <si>
    <t>kus</t>
  </si>
  <si>
    <t>1137456447</t>
  </si>
  <si>
    <t>38</t>
  </si>
  <si>
    <t>59223852</t>
  </si>
  <si>
    <t>dno pro uliční vpusť s kalovou prohlubní betonové 450x300x50mm</t>
  </si>
  <si>
    <t>990615395</t>
  </si>
  <si>
    <t>39</t>
  </si>
  <si>
    <t>5922385(r)</t>
  </si>
  <si>
    <t>skruž pro uliční vpusť s výtokovým otvorem PVC betonová 450x570x50mm</t>
  </si>
  <si>
    <t>-101494112</t>
  </si>
  <si>
    <t>40</t>
  </si>
  <si>
    <t>59223858</t>
  </si>
  <si>
    <t>skruž pro uliční vpusť horní betonová 450x570x50mm</t>
  </si>
  <si>
    <t>622494059</t>
  </si>
  <si>
    <t>41</t>
  </si>
  <si>
    <t>59223864</t>
  </si>
  <si>
    <t>prstenec pro uliční vpusť vyrovnávací betonový 390x60x130mm</t>
  </si>
  <si>
    <t>1309412586</t>
  </si>
  <si>
    <t>42</t>
  </si>
  <si>
    <t>899103112</t>
  </si>
  <si>
    <t>Osazení poklopů litinových a ocelových včetně rámů pro třídu zatížení B125, C250</t>
  </si>
  <si>
    <t>-1696739585</t>
  </si>
  <si>
    <t>43</t>
  </si>
  <si>
    <t>63126037</t>
  </si>
  <si>
    <t>poklop šachtový s kompozitním rámem kruhový DN 600 B125</t>
  </si>
  <si>
    <t>1279550323</t>
  </si>
  <si>
    <t>44</t>
  </si>
  <si>
    <t>899204112</t>
  </si>
  <si>
    <t>Osazení mříží litinových včetně rámů a košů na bahno pro třídu zatížení D400, E600</t>
  </si>
  <si>
    <t>686532645</t>
  </si>
  <si>
    <t>45</t>
  </si>
  <si>
    <t>55242320</t>
  </si>
  <si>
    <t>mříž vtoková litinová plochá 500x500mm</t>
  </si>
  <si>
    <t>328245799</t>
  </si>
  <si>
    <t>Poznámka k položce:_x000d_
včetně rámu</t>
  </si>
  <si>
    <t>46</t>
  </si>
  <si>
    <t>59223871</t>
  </si>
  <si>
    <t>koš vysoký pro uliční vpusti žárově Pz plech pro rám 500/500mm</t>
  </si>
  <si>
    <t>-137970149</t>
  </si>
  <si>
    <t>47</t>
  </si>
  <si>
    <t>8992312-R</t>
  </si>
  <si>
    <t>Úprava stávajícího uličního vstupu</t>
  </si>
  <si>
    <t>2050891362</t>
  </si>
  <si>
    <t>Poznámka k položce:_x000d_
Odstranění stávající mříže vč. rámu, zarovnání stěn šachty, osazení (zřízení) přechodové desky, výšková úpava vyrovnávacími prstenci, likvidace suti.</t>
  </si>
  <si>
    <t>48</t>
  </si>
  <si>
    <t>899331111</t>
  </si>
  <si>
    <t>Výšková úprava uličního vstupu nebo vpusti do 200 mm zvýšením poklopu</t>
  </si>
  <si>
    <t>208665130</t>
  </si>
  <si>
    <t>Ostatní konstrukce a práce, bourání</t>
  </si>
  <si>
    <t>49</t>
  </si>
  <si>
    <t>914111111</t>
  </si>
  <si>
    <t>Montáž svislé dopravní značky základní velikosti do 1 m2 objímkami na sloupky nebo konzoly</t>
  </si>
  <si>
    <t>1146252382</t>
  </si>
  <si>
    <t>50</t>
  </si>
  <si>
    <t>40445643</t>
  </si>
  <si>
    <t>informativní značky jiné IJ1-IJ3, IJ4c-IJ16 500x700mm</t>
  </si>
  <si>
    <t>-412422168</t>
  </si>
  <si>
    <t>"IJ4c" 1</t>
  </si>
  <si>
    <t>51</t>
  </si>
  <si>
    <t>914511112</t>
  </si>
  <si>
    <t>Montáž sloupku dopravních značek délky do 3,5 m do hliníkové patky</t>
  </si>
  <si>
    <t>466822088</t>
  </si>
  <si>
    <t>52</t>
  </si>
  <si>
    <t>40445230</t>
  </si>
  <si>
    <t>sloupek pro dopravní značku Zn D 70mm v 3,5m</t>
  </si>
  <si>
    <t>132873868</t>
  </si>
  <si>
    <t>53</t>
  </si>
  <si>
    <t>914511112.R</t>
  </si>
  <si>
    <t>Montáž a dodávka zastávkového označníku s košem</t>
  </si>
  <si>
    <t>soub.</t>
  </si>
  <si>
    <t>-495200747</t>
  </si>
  <si>
    <t>Poznámka k položce:_x000d_
Osazení a dodávka zastávkového označníku, včetně ukotvení a zhotovení betonového základu. V ceně jsou zahrnuty veškeré náklady spojené s montáží a dodávkou označníku s odpadkovým košem.</t>
  </si>
  <si>
    <t>54</t>
  </si>
  <si>
    <t>9145112-R</t>
  </si>
  <si>
    <t>Přemístění svislé dopravní značky</t>
  </si>
  <si>
    <t>895322246</t>
  </si>
  <si>
    <t>Poznámka k položce:_x000d_
demontáž a následné znovuosazení stávající dopravní značky</t>
  </si>
  <si>
    <t>55</t>
  </si>
  <si>
    <t>915231111</t>
  </si>
  <si>
    <t>Vodorovné dopravní značení stříkaným plastem přechody pro chodce, šipky, symboly nápisy bílé základní</t>
  </si>
  <si>
    <t>2051776512</t>
  </si>
  <si>
    <t>"V11a" 23*3</t>
  </si>
  <si>
    <t>56</t>
  </si>
  <si>
    <t>915621111</t>
  </si>
  <si>
    <t>Předznačení pro vodorovné značení stříkané barvou nebo prováděné z nátěrových hmot plošné šipky, symboly, nápisy</t>
  </si>
  <si>
    <t>1696267892</t>
  </si>
  <si>
    <t>57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</si>
  <si>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</si>
  <si>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</si>
  <si>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-687471993</t>
  </si>
  <si>
    <t>58</t>
  </si>
  <si>
    <t>59217023</t>
  </si>
  <si>
    <t>obrubník betonový chodníkový 1000x150x250mm</t>
  </si>
  <si>
    <t>1063738296</t>
  </si>
  <si>
    <t>22+19+14+1+15+37+1</t>
  </si>
  <si>
    <t>109*1,03 'Přepočtené koeficientem množství</t>
  </si>
  <si>
    <t>59</t>
  </si>
  <si>
    <t>59217029</t>
  </si>
  <si>
    <t>obrubník betonový silniční nájezdový 1000x150x150mm</t>
  </si>
  <si>
    <t>-279086334</t>
  </si>
  <si>
    <t>7+5+5+4+9+5+3</t>
  </si>
  <si>
    <t>38*1,03 'Přepočtené koeficientem množství</t>
  </si>
  <si>
    <t>60</t>
  </si>
  <si>
    <t>59217030</t>
  </si>
  <si>
    <t>obrubník betonový silniční přechodový 1000x150x150-250mm</t>
  </si>
  <si>
    <t>1692023363</t>
  </si>
  <si>
    <t>61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</si>
  <si>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</si>
  <si>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</si>
  <si>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-469149687</t>
  </si>
  <si>
    <t>62</t>
  </si>
  <si>
    <t>59217017</t>
  </si>
  <si>
    <t>obrubník betonový chodníkový 1000x100x250mm</t>
  </si>
  <si>
    <t>126504864</t>
  </si>
  <si>
    <t>92+82</t>
  </si>
  <si>
    <t>174*1,03 'Přepočtené koeficientem množství</t>
  </si>
  <si>
    <t>63</t>
  </si>
  <si>
    <t>916431112</t>
  </si>
  <si>
    <t>Osazení betonového bezbariérového obrubníku s ložem betonovým tl. 150 mm úložná šířka do 400 mm s boční opěrou</t>
  </si>
  <si>
    <t>-1536641901</t>
  </si>
  <si>
    <t>64</t>
  </si>
  <si>
    <t>59217041</t>
  </si>
  <si>
    <t>obrubník betonový bezbariérový přímý</t>
  </si>
  <si>
    <t>1411317466</t>
  </si>
  <si>
    <t>13*1,02 'Přepočtené koeficientem množství</t>
  </si>
  <si>
    <t>65</t>
  </si>
  <si>
    <t>59217040</t>
  </si>
  <si>
    <t>obrubník betonový bezbariérový náběhový</t>
  </si>
  <si>
    <t>355705447</t>
  </si>
  <si>
    <t>4*1,02 'Přepočtené koeficientem množství</t>
  </si>
  <si>
    <t>66</t>
  </si>
  <si>
    <t>919731122</t>
  </si>
  <si>
    <t>Zarovnání styčné plochy podkladu nebo krytu podél vybourané části komunikace nebo zpevněné plochy živičné tl. přes 50 do 100 mm</t>
  </si>
  <si>
    <t>-1407738309</t>
  </si>
  <si>
    <t>94+83</t>
  </si>
  <si>
    <t>67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</si>
  <si>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</si>
  <si>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</si>
  <si>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1172430662</t>
  </si>
  <si>
    <t>68</t>
  </si>
  <si>
    <t>919735112</t>
  </si>
  <si>
    <t>Řezání stávajícího živičného krytu nebo podkladu hloubky přes 50 do 100 mm</t>
  </si>
  <si>
    <t>-1692980942</t>
  </si>
  <si>
    <t>69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</si>
  <si>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</si>
  <si>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</si>
  <si>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-1389043248</t>
  </si>
  <si>
    <t>Poznámka k položce:_x000d_
po dokončení stavby budou značky znovu osazeny</t>
  </si>
  <si>
    <t>997</t>
  </si>
  <si>
    <t>Přesun sutě</t>
  </si>
  <si>
    <t>70</t>
  </si>
  <si>
    <t>99722156.R</t>
  </si>
  <si>
    <t>Vodorovná doprava suti bez naložení, ale se složením a s hrubým urovnáním z kusových materiálů, na skládku zhotovitele</t>
  </si>
  <si>
    <t>348321177</t>
  </si>
  <si>
    <t>71</t>
  </si>
  <si>
    <t>997221645</t>
  </si>
  <si>
    <t>Poplatek za uložení stavebního odpadu na skládce (skládkovné) asfaltového bez obsahu dehtu zatříděného do Katalogu odpadů pod kódem 17 03 02</t>
  </si>
  <si>
    <t>2103077214</t>
  </si>
  <si>
    <t>8,142+9,735</t>
  </si>
  <si>
    <t>998</t>
  </si>
  <si>
    <t>Přesun hmot</t>
  </si>
  <si>
    <t>72</t>
  </si>
  <si>
    <t>998223011</t>
  </si>
  <si>
    <t>Přesun hmot pro pozemní komunikace s krytem dlážděným dopravní vzdálenost do 200 m jakékoliv délky objektu</t>
  </si>
  <si>
    <t>1905628666</t>
  </si>
  <si>
    <t>SO 101.2 - CHODNÍK B</t>
  </si>
  <si>
    <t>1241391842</t>
  </si>
  <si>
    <t>100+141+26+73</t>
  </si>
  <si>
    <t>113203111</t>
  </si>
  <si>
    <t>Vytrhání obrub s vybouráním lože, s přemístěním hmot na skládku na vzdálenost do 3 m nebo s naložením na dopravní prostředek z dlažebních kostek</t>
  </si>
  <si>
    <t>730114798</t>
  </si>
  <si>
    <t>991175401</t>
  </si>
  <si>
    <t>(62+83+21+43)*0,5</t>
  </si>
  <si>
    <t>904328601</t>
  </si>
  <si>
    <t>(62+83+21+43)*0,25</t>
  </si>
  <si>
    <t>2017833706</t>
  </si>
  <si>
    <t>"vjezdy" (10+10+9+9+10+13+9+12)*0,37</t>
  </si>
  <si>
    <t>"chodník" ((99+141+26+73)-82)*0,29</t>
  </si>
  <si>
    <t>"podél nových sil. obrub" (48+77+15+38)*0,15*0,15</t>
  </si>
  <si>
    <t>-330335263</t>
  </si>
  <si>
    <t>(5+3)*0,8*1,2</t>
  </si>
  <si>
    <t>-1522519527</t>
  </si>
  <si>
    <t>108,875-7,380</t>
  </si>
  <si>
    <t>(5+3)*0,8*(0,15+0,35)</t>
  </si>
  <si>
    <t>-771564737</t>
  </si>
  <si>
    <t>-523262534</t>
  </si>
  <si>
    <t>104,695*1,7 'Přepočtené koeficientem množství</t>
  </si>
  <si>
    <t>172974454</t>
  </si>
  <si>
    <t>(47+35+9+13+9+10)*0,06</t>
  </si>
  <si>
    <t>-1289683862</t>
  </si>
  <si>
    <t>(5+3)*0,8*(1,2-0,15-0,35)</t>
  </si>
  <si>
    <t>687758014</t>
  </si>
  <si>
    <t>(5+3)*0,8*0,35</t>
  </si>
  <si>
    <t>-194880046</t>
  </si>
  <si>
    <t>2,24*2 'Přepočtené koeficientem množství</t>
  </si>
  <si>
    <t>-1279995563</t>
  </si>
  <si>
    <t>(47+35+9+13+9+10)*1</t>
  </si>
  <si>
    <t>1312138063</t>
  </si>
  <si>
    <t>-608137023</t>
  </si>
  <si>
    <t>123*0,025 'Přepočtené koeficientem množství</t>
  </si>
  <si>
    <t>-1979949924</t>
  </si>
  <si>
    <t>99+141+26+73+(48+77+15+38)*0,15</t>
  </si>
  <si>
    <t>514209191</t>
  </si>
  <si>
    <t>(5+3)*0,8*0,15</t>
  </si>
  <si>
    <t>355597131</t>
  </si>
  <si>
    <t>"doplnění vozovky" 4</t>
  </si>
  <si>
    <t>-625540910</t>
  </si>
  <si>
    <t>-637136310</t>
  </si>
  <si>
    <t>-345697856</t>
  </si>
  <si>
    <t>"obnova vozovky" (62+83+21+43)*0,15</t>
  </si>
  <si>
    <t>82577552</t>
  </si>
  <si>
    <t>"obnova vozovky" (62+83+21+43)*0,25</t>
  </si>
  <si>
    <t>-550855510</t>
  </si>
  <si>
    <t>-1442777698</t>
  </si>
  <si>
    <t>"obnova vozovky" (62+83+21+43)*0,5</t>
  </si>
  <si>
    <t>762379987</t>
  </si>
  <si>
    <t>"doplnění vozovky"4</t>
  </si>
  <si>
    <t>-20709349</t>
  </si>
  <si>
    <t>"chodník" 198</t>
  </si>
  <si>
    <t>241137144</t>
  </si>
  <si>
    <t>-25104277</t>
  </si>
  <si>
    <t>45+12+76+59</t>
  </si>
  <si>
    <t>192*1,05 'Přepočtené koeficientem množství</t>
  </si>
  <si>
    <t>-431892581</t>
  </si>
  <si>
    <t>2+2+2</t>
  </si>
  <si>
    <t>6*1,05 'Přepočtené koeficientem množství</t>
  </si>
  <si>
    <t>-5348459</t>
  </si>
  <si>
    <t>"vjezdy" 68</t>
  </si>
  <si>
    <t>2007557530</t>
  </si>
  <si>
    <t>266805381</t>
  </si>
  <si>
    <t>7+5+23+12</t>
  </si>
  <si>
    <t>47*1,05 'Přepočtené koeficientem množství</t>
  </si>
  <si>
    <t>-809791479</t>
  </si>
  <si>
    <t>3+2+11+5</t>
  </si>
  <si>
    <t>21*1,05 'Přepočtené koeficientem množství</t>
  </si>
  <si>
    <t>-44516584</t>
  </si>
  <si>
    <t>-1994822912</t>
  </si>
  <si>
    <t>"potrubí včetně tvarovek" 4+2</t>
  </si>
  <si>
    <t>-306685980</t>
  </si>
  <si>
    <t>500598264</t>
  </si>
  <si>
    <t>-1875899767</t>
  </si>
  <si>
    <t>13+3+9+5+11+1+10+5+22+4</t>
  </si>
  <si>
    <t>83*1,03 'Přepočtené koeficientem množství</t>
  </si>
  <si>
    <t>1855480890</t>
  </si>
  <si>
    <t>4+4+4+7+3+5+5+5+8+5+4+5+5</t>
  </si>
  <si>
    <t>64*1,03 'Přepočtené koeficientem množství</t>
  </si>
  <si>
    <t>102351273</t>
  </si>
  <si>
    <t>1224581177</t>
  </si>
  <si>
    <t>-1085948571</t>
  </si>
  <si>
    <t>47+77+13+38</t>
  </si>
  <si>
    <t>175*1,03 'Přepočtené koeficientem množství</t>
  </si>
  <si>
    <t>-1809767321</t>
  </si>
  <si>
    <t>62+83+21+43</t>
  </si>
  <si>
    <t>1460902235</t>
  </si>
  <si>
    <t>-1724997719</t>
  </si>
  <si>
    <t>9351131-R</t>
  </si>
  <si>
    <t>Osazení a dodávka odvodňovacího obrubníkového systému</t>
  </si>
  <si>
    <t>521609164</t>
  </si>
  <si>
    <t>Poznámka k položce:_x000d_
Kompletní dodávka a osazení obrubníkového systému dle výkresové dokumentace.</t>
  </si>
  <si>
    <t>9351132-R</t>
  </si>
  <si>
    <t>Odvodňovací systém Monoblock PD200V</t>
  </si>
  <si>
    <t>-287394379</t>
  </si>
  <si>
    <t>Poznámka k položce:_x000d_
Montáž a dodávka žlabu (1x komplet dle výkresové části) do beton.lože</t>
  </si>
  <si>
    <t>966008222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</si>
  <si>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</si>
  <si>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-1880490909</t>
  </si>
  <si>
    <t>-212558819</t>
  </si>
  <si>
    <t>99722157.R</t>
  </si>
  <si>
    <t>Vodorovná doprava vybouraných hmot bez naložení, ale se složením a s hrubým urovnáním na skládku zhotovitele</t>
  </si>
  <si>
    <t>278848463</t>
  </si>
  <si>
    <t>"kostky" 2,3</t>
  </si>
  <si>
    <t>"žlab" 14,7</t>
  </si>
  <si>
    <t>1911684495</t>
  </si>
  <si>
    <t>9,614+11,495</t>
  </si>
  <si>
    <t>-1840026815</t>
  </si>
  <si>
    <t>SO 101.3 - ROZŠÍŘENÍ STÁVAJÍCÍHO CHODNÍKU, OPRAVA ZASTÁVEK</t>
  </si>
  <si>
    <t xml:space="preserve">    2 - Zakládání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</si>
  <si>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</si>
  <si>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</si>
  <si>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585913430</t>
  </si>
  <si>
    <t>35+58+58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</si>
  <si>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</si>
  <si>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</si>
  <si>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333388398</t>
  </si>
  <si>
    <t>2+5</t>
  </si>
  <si>
    <t>113202111</t>
  </si>
  <si>
    <t>Vytrhání obrub s vybouráním lože, s přemístěním hmot na skládku na vzdálenost do 3 m nebo s naložením na dopravní prostředek z krajníků nebo obrubníků stojatých</t>
  </si>
  <si>
    <t>-1088081383</t>
  </si>
  <si>
    <t>24+25+63+60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</si>
  <si>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</si>
  <si>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</si>
  <si>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722478523</t>
  </si>
  <si>
    <t>-1253029521</t>
  </si>
  <si>
    <t>(25+63+62+61)*0,5</t>
  </si>
  <si>
    <t>-1450792379</t>
  </si>
  <si>
    <t>(25+63+62+61)*0,25</t>
  </si>
  <si>
    <t>2133711788</t>
  </si>
  <si>
    <t>"vjezdy" 25*0,37</t>
  </si>
  <si>
    <t>"chodník" (53+121+(108-25))*0,29</t>
  </si>
  <si>
    <t>"podél nových sil. obrub" (24+63+60)*0,15*0,15</t>
  </si>
  <si>
    <t>-1889884155</t>
  </si>
  <si>
    <t>(3+2)*0,8*1,2</t>
  </si>
  <si>
    <t>3*0,3*1</t>
  </si>
  <si>
    <t>1390011.R</t>
  </si>
  <si>
    <t>Příplatek k cenám vykopávek za ztížení vykopávky v blízkosti stávajícího zábradlí</t>
  </si>
  <si>
    <t>1647233885</t>
  </si>
  <si>
    <t>23*1*0,29</t>
  </si>
  <si>
    <t>-2103028668</t>
  </si>
  <si>
    <t>87,088-8,34</t>
  </si>
  <si>
    <t>(3+2)*0,8*(0,15+0,35)</t>
  </si>
  <si>
    <t>1549299698</t>
  </si>
  <si>
    <t>-190018773</t>
  </si>
  <si>
    <t>81,648*1,7 'Přepočtené koeficientem množství</t>
  </si>
  <si>
    <t>-981598795</t>
  </si>
  <si>
    <t>(26+52+61)*0,06</t>
  </si>
  <si>
    <t>1246103366</t>
  </si>
  <si>
    <t>(3+2)*0,8*(1,2-0,15-0,35)</t>
  </si>
  <si>
    <t>-291083183</t>
  </si>
  <si>
    <t>(3+2)*0,8*0,35</t>
  </si>
  <si>
    <t>606923818</t>
  </si>
  <si>
    <t>1,4*2 'Přepočtené koeficientem množství</t>
  </si>
  <si>
    <t>-280755719</t>
  </si>
  <si>
    <t>(26+48+30)*1</t>
  </si>
  <si>
    <t>140579631</t>
  </si>
  <si>
    <t>-1870153510</t>
  </si>
  <si>
    <t>104*0,025 'Přepočtené koeficientem množství</t>
  </si>
  <si>
    <t>-1119394016</t>
  </si>
  <si>
    <t>53+121+108+(24+63+60)*0,15</t>
  </si>
  <si>
    <t>Zakládání</t>
  </si>
  <si>
    <t>274313911</t>
  </si>
  <si>
    <t>Základy z betonu prostého pasy betonu kamenem neprokládaného tř. C 30/37</t>
  </si>
  <si>
    <t>1148938106</t>
  </si>
  <si>
    <t>Poznámka k položce:_x000d_
horní líc tarasu zarovnat dle betonové plochy</t>
  </si>
  <si>
    <t>"doplnění tarasu" 3*0,3*1,2</t>
  </si>
  <si>
    <t>1977265812</t>
  </si>
  <si>
    <t>(3+2)*0,8*0,15</t>
  </si>
  <si>
    <t>1376750545</t>
  </si>
  <si>
    <t>"doplnění vozovky" 0,5</t>
  </si>
  <si>
    <t>-1363524350</t>
  </si>
  <si>
    <t>1844745458</t>
  </si>
  <si>
    <t>-938503178</t>
  </si>
  <si>
    <t>"obnova vozovky" (25+63+62+61)*0,15</t>
  </si>
  <si>
    <t>-1745407538</t>
  </si>
  <si>
    <t>"obnova vozovky" (25+63+62+61)*0,25</t>
  </si>
  <si>
    <t>1451257540</t>
  </si>
  <si>
    <t>699629467</t>
  </si>
  <si>
    <t>"obnova vozovky" (25+63+62+61)*0,5</t>
  </si>
  <si>
    <t>1450220727</t>
  </si>
  <si>
    <t>-1903283353</t>
  </si>
  <si>
    <t>"chodník" 199</t>
  </si>
  <si>
    <t>365632476</t>
  </si>
  <si>
    <t>538399720</t>
  </si>
  <si>
    <t>37+87+58</t>
  </si>
  <si>
    <t>182*1,05 'Přepočtené koeficientem množství</t>
  </si>
  <si>
    <t>-437634476</t>
  </si>
  <si>
    <t>4+4</t>
  </si>
  <si>
    <t>8*1,05 'Přepočtené koeficientem množství</t>
  </si>
  <si>
    <t>564139286</t>
  </si>
  <si>
    <t>2+4+3</t>
  </si>
  <si>
    <t>9*1,05 'Přepočtené koeficientem množství</t>
  </si>
  <si>
    <t>-246367202</t>
  </si>
  <si>
    <t>567674744</t>
  </si>
  <si>
    <t>-888564928</t>
  </si>
  <si>
    <t>11*1,05 'Přepočtené koeficientem množství</t>
  </si>
  <si>
    <t>-2012681129</t>
  </si>
  <si>
    <t>5924523R</t>
  </si>
  <si>
    <t>dlažba betonová pro nevidomé tl. 80mm přírodní s vodící drážkou</t>
  </si>
  <si>
    <t>-1165030446</t>
  </si>
  <si>
    <t>10*1,05 'Přepočtené koeficientem množství</t>
  </si>
  <si>
    <t>8373141.R</t>
  </si>
  <si>
    <t>-783741249</t>
  </si>
  <si>
    <t>-1272395542</t>
  </si>
  <si>
    <t>"potrubí včetně tvarovek" 2+1</t>
  </si>
  <si>
    <t>890411811</t>
  </si>
  <si>
    <t>Bourání šachet a jímek ručně velikosti obestavěného prostoru do 1,5 m3 z prefabrikovaných skruží</t>
  </si>
  <si>
    <t>-1103813004</t>
  </si>
  <si>
    <t>"stávající uliční vpust" 0,5*0,5*1,1*3</t>
  </si>
  <si>
    <t>"odvoz na skládku dle dispozic zhotovitele"</t>
  </si>
  <si>
    <t>8959311.R</t>
  </si>
  <si>
    <t>Vpusti kanalizační horské z betonu prostého tř. C 12/15 velikosti 1200/600 mm</t>
  </si>
  <si>
    <t>-1654605635</t>
  </si>
  <si>
    <t>"vč. vpusti, rámu a mříží" 1</t>
  </si>
  <si>
    <t>899202211</t>
  </si>
  <si>
    <t>Demontáž mříží litinových včetně rámů, hmotnosti jednotlivě přes 50 do 100 Kg</t>
  </si>
  <si>
    <t>-1205469018</t>
  </si>
  <si>
    <t>-1379111136</t>
  </si>
  <si>
    <t>"přemístění UV" 1</t>
  </si>
  <si>
    <t>1340735960</t>
  </si>
  <si>
    <t>5922385R</t>
  </si>
  <si>
    <t>-1745944228</t>
  </si>
  <si>
    <t>-1975370844</t>
  </si>
  <si>
    <t>938301172</t>
  </si>
  <si>
    <t>1319112984</t>
  </si>
  <si>
    <t>-1548905865</t>
  </si>
  <si>
    <t>-1392336610</t>
  </si>
  <si>
    <t>Zaslepení stávající kanalizační přípojky</t>
  </si>
  <si>
    <t>1428566579</t>
  </si>
  <si>
    <t>Poznámka k položce:_x000d_
Zaslepení stávající kanalizační přípojky po zrušení vpusti. Včetně tvarovek a materiálu.</t>
  </si>
  <si>
    <t>9111211.R</t>
  </si>
  <si>
    <t>Ochrana a vyrovnání zábradlí ocelového se zabetonovanými sloupky</t>
  </si>
  <si>
    <t>-914990697</t>
  </si>
  <si>
    <t>Poznámka k položce:_x000d_
ochrana zábradlí po dobu stavby, _x000d_
v ceně je zahrnuto i případné vyrovnání zábradlí a nové ukotvení - betonové patky</t>
  </si>
  <si>
    <t>91451111.R</t>
  </si>
  <si>
    <t>-1716772344</t>
  </si>
  <si>
    <t>1082460005</t>
  </si>
  <si>
    <t>915211111</t>
  </si>
  <si>
    <t>Vodorovné dopravní značení stříkaným plastem dělící čára šířky 125 mm souvislá bílá základní</t>
  </si>
  <si>
    <t>1426211463</t>
  </si>
  <si>
    <t>"V2a" 55</t>
  </si>
  <si>
    <t>915221111</t>
  </si>
  <si>
    <t>Vodorovné dopravní značení stříkaným plastem vodící čára bílá šířky 250 mm souvislá základní</t>
  </si>
  <si>
    <t>-149307164</t>
  </si>
  <si>
    <t>"V4" 15+13+22</t>
  </si>
  <si>
    <t>915221121</t>
  </si>
  <si>
    <t>Vodorovné dopravní značení stříkaným plastem vodící čára bílá šířky 250 mm přerušovaná základní</t>
  </si>
  <si>
    <t>-448002427</t>
  </si>
  <si>
    <t>"V4" 23+10</t>
  </si>
  <si>
    <t>915611111</t>
  </si>
  <si>
    <t>Předznačení pro vodorovné značení stříkané barvou nebo prováděné z nátěrových hmot liniové dělicí čáry, vodicí proužky</t>
  </si>
  <si>
    <t>-2078402315</t>
  </si>
  <si>
    <t>-396900118</t>
  </si>
  <si>
    <t>"V11a" 13*3*2</t>
  </si>
  <si>
    <t>726583552</t>
  </si>
  <si>
    <t>-1731948394</t>
  </si>
  <si>
    <t>1276233777</t>
  </si>
  <si>
    <t>2+8+4+29+9+17+17+6</t>
  </si>
  <si>
    <t>92*1,03 'Přepočtené koeficientem množství</t>
  </si>
  <si>
    <t>1358634092</t>
  </si>
  <si>
    <t>3+3+2+3+12</t>
  </si>
  <si>
    <t>23*1,03 'Přepočtené koeficientem množství</t>
  </si>
  <si>
    <t>572550926</t>
  </si>
  <si>
    <t>333091848</t>
  </si>
  <si>
    <t>2110418005</t>
  </si>
  <si>
    <t>26+52+61</t>
  </si>
  <si>
    <t>139*1,03 'Přepočtené koeficientem množství</t>
  </si>
  <si>
    <t>59217011</t>
  </si>
  <si>
    <t>obrubník betonový zahradní 500x50x200mm</t>
  </si>
  <si>
    <t>-573349151</t>
  </si>
  <si>
    <t>9*1,03 'Přepočtené koeficientem množství</t>
  </si>
  <si>
    <t>-403824450</t>
  </si>
  <si>
    <t>-502743816</t>
  </si>
  <si>
    <t>"převýšení nad vozovkou 16cm" 13+13</t>
  </si>
  <si>
    <t>73</t>
  </si>
  <si>
    <t>1835023931</t>
  </si>
  <si>
    <t>74</t>
  </si>
  <si>
    <t>669400534</t>
  </si>
  <si>
    <t>25+63+62+61</t>
  </si>
  <si>
    <t>75</t>
  </si>
  <si>
    <t>1284969972</t>
  </si>
  <si>
    <t>76</t>
  </si>
  <si>
    <t>-1729839162</t>
  </si>
  <si>
    <t>77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</si>
  <si>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</si>
  <si>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</si>
  <si>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-460185053</t>
  </si>
  <si>
    <t>78</t>
  </si>
  <si>
    <t>5922705.R</t>
  </si>
  <si>
    <t>žlabovka příkopová betonová 330x590x80mm</t>
  </si>
  <si>
    <t>887090564</t>
  </si>
  <si>
    <t>6*1,1 'Přepočtené koeficientem množství</t>
  </si>
  <si>
    <t>79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</si>
  <si>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</si>
  <si>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</si>
  <si>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1826826011</t>
  </si>
  <si>
    <t>60+16</t>
  </si>
  <si>
    <t>80</t>
  </si>
  <si>
    <t>-429369715</t>
  </si>
  <si>
    <t>"živice" 4,108+9,706+11,605</t>
  </si>
  <si>
    <t>81</t>
  </si>
  <si>
    <t>753440980</t>
  </si>
  <si>
    <t>"betonová dlažba" 38,505</t>
  </si>
  <si>
    <t>"žulové kostky" 2,24</t>
  </si>
  <si>
    <t>"betonové obrubníky" 35,260</t>
  </si>
  <si>
    <t>"betonové žlabovky" 19,000</t>
  </si>
  <si>
    <t>"betonové vpusti" 1,584</t>
  </si>
  <si>
    <t>"mříže"0,300</t>
  </si>
  <si>
    <t>82</t>
  </si>
  <si>
    <t>997221615</t>
  </si>
  <si>
    <t>Poplatek za uložení stavebního odpadu na skládce (skládkovné) z prostého betonu zatříděného do Katalogu odpadů pod kódem 17 01 01</t>
  </si>
  <si>
    <t>326566613</t>
  </si>
  <si>
    <t>83</t>
  </si>
  <si>
    <t>1515287182</t>
  </si>
  <si>
    <t>84</t>
  </si>
  <si>
    <t>1627388753</t>
  </si>
  <si>
    <t>SO 102 - STEZKA PRO PĚŠÍ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</si>
  <si>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</si>
  <si>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</si>
  <si>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-1595010304</t>
  </si>
  <si>
    <t>1+47</t>
  </si>
  <si>
    <t>-1517244765</t>
  </si>
  <si>
    <t xml:space="preserve">"napojení na stávající vozovku"  12*0,5</t>
  </si>
  <si>
    <t>241640254</t>
  </si>
  <si>
    <t xml:space="preserve">"napojení na stávající vozovku"  12*0,25</t>
  </si>
  <si>
    <t>121151103</t>
  </si>
  <si>
    <t>Sejmutí ornice strojně při souvislé ploše do 100 m2, tl. vrstvy do 200 mm</t>
  </si>
  <si>
    <t>-373232570</t>
  </si>
  <si>
    <t>"z pozemku ZPF" 146</t>
  </si>
  <si>
    <t>-588934632</t>
  </si>
  <si>
    <t>"sjezd" 27*0,37</t>
  </si>
  <si>
    <t>"stezka" 772*0,35</t>
  </si>
  <si>
    <t>1380612090</t>
  </si>
  <si>
    <t>325*2*0,06</t>
  </si>
  <si>
    <t>1752710776</t>
  </si>
  <si>
    <t>280,190-39,00</t>
  </si>
  <si>
    <t>-1036192456</t>
  </si>
  <si>
    <t>-2089022702</t>
  </si>
  <si>
    <t>241,19*1,7 'Přepočtené koeficientem množství</t>
  </si>
  <si>
    <t>-578331489</t>
  </si>
  <si>
    <t>325*1*2</t>
  </si>
  <si>
    <t>1230992202</t>
  </si>
  <si>
    <t>540668156</t>
  </si>
  <si>
    <t>650*0,025 'Přepočtené koeficientem množství</t>
  </si>
  <si>
    <t>200770195</t>
  </si>
  <si>
    <t>27+772</t>
  </si>
  <si>
    <t>5642111.R</t>
  </si>
  <si>
    <t>Kryt z lomové výsivky 0/4mm s rozprostřením, vlhčením a zhutněním, po zhutnění tl. 50 mm</t>
  </si>
  <si>
    <t>-1425533787</t>
  </si>
  <si>
    <t>"stezka" 645</t>
  </si>
  <si>
    <t>564831111</t>
  </si>
  <si>
    <t>Podklad ze štěrkodrti ŠD s rozprostřením a zhutněním, po zhutnění tl. 100 mm</t>
  </si>
  <si>
    <t>-1492654918</t>
  </si>
  <si>
    <t>"stezka ŠDB 0/32" 645</t>
  </si>
  <si>
    <t>1443589955</t>
  </si>
  <si>
    <t>"stezka - ŠDB 32/63" 645</t>
  </si>
  <si>
    <t>1605483024</t>
  </si>
  <si>
    <t>"sjezd" 23</t>
  </si>
  <si>
    <t>564921511</t>
  </si>
  <si>
    <t>Podklad nebo podsyp z R-materiálu s rozprostřením a zhutněním, po zhutnění tl. 60 mm</t>
  </si>
  <si>
    <t>2098121629</t>
  </si>
  <si>
    <t>577155111</t>
  </si>
  <si>
    <t>Asfaltový beton vrstva obrusná ACO 16 (ABH) s rozprostřením a zhutněním z nemodifikovaného asfaltu v pruhu šířky do 3 m, po zhutnění tl. 60 mm</t>
  </si>
  <si>
    <t>-398704201</t>
  </si>
  <si>
    <t>1438787445</t>
  </si>
  <si>
    <t>"obnova vozovky" 12*0,25</t>
  </si>
  <si>
    <t>-2127034680</t>
  </si>
  <si>
    <t>2041087975</t>
  </si>
  <si>
    <t>"obnova vozovky" 12*0,5</t>
  </si>
  <si>
    <t>1636042207</t>
  </si>
  <si>
    <t>597311121</t>
  </si>
  <si>
    <t>Svodnice vody ocelová šířky 120 mm, kotvená do sypaniny</t>
  </si>
  <si>
    <t>-584685683</t>
  </si>
  <si>
    <t>3+4</t>
  </si>
  <si>
    <t>24261889</t>
  </si>
  <si>
    <t>-1076471228</t>
  </si>
  <si>
    <t>20*1,03 'Přepočtené koeficientem množství</t>
  </si>
  <si>
    <t>1234406415</t>
  </si>
  <si>
    <t>-498392383</t>
  </si>
  <si>
    <t>645*1,03 'Přepočtené koeficientem množství</t>
  </si>
  <si>
    <t>-1059384351</t>
  </si>
  <si>
    <t>12+3</t>
  </si>
  <si>
    <t>1054223392</t>
  </si>
  <si>
    <t>-1530277384</t>
  </si>
  <si>
    <t>804106149</t>
  </si>
  <si>
    <t>-755102970</t>
  </si>
  <si>
    <t>998225111</t>
  </si>
  <si>
    <t>Přesun hmot pro komunikace s krytem z kameniva, monolitickým betonovým nebo živičným dopravní vzdálenost do 200 m jakékoliv délky objektu</t>
  </si>
  <si>
    <t>1183245463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</si>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</sst>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2019-000143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CHODNÍKY A STEZKA PRO PĚŠÍ V OBCI DALEČÍN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Dalečín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PROfi Jihlava spol. s 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Zbytovská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000 - VEDLEJŠÍ ROZPOČT...'!J30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000 - VEDLEJŠÍ ROZPOČT...'!P85</f>
        <v>0</v>
      </c>
      <c r="AV55" s="121">
        <f>'SO 000 - VEDLEJŠÍ ROZPOČT...'!J33</f>
        <v>0</v>
      </c>
      <c r="AW55" s="121">
        <f>'SO 000 - VEDLEJŠÍ ROZPOČT...'!J34</f>
        <v>0</v>
      </c>
      <c r="AX55" s="121">
        <f>'SO 000 - VEDLEJŠÍ ROZPOČT...'!J35</f>
        <v>0</v>
      </c>
      <c r="AY55" s="121">
        <f>'SO 000 - VEDLEJŠÍ ROZPOČT...'!J36</f>
        <v>0</v>
      </c>
      <c r="AZ55" s="121">
        <f>'SO 000 - VEDLEJŠÍ ROZPOČT...'!F33</f>
        <v>0</v>
      </c>
      <c r="BA55" s="121">
        <f>'SO 000 - VEDLEJŠÍ ROZPOČT...'!F34</f>
        <v>0</v>
      </c>
      <c r="BB55" s="121">
        <f>'SO 000 - VEDLEJŠÍ ROZPOČT...'!F35</f>
        <v>0</v>
      </c>
      <c r="BC55" s="121">
        <f>'SO 000 - VEDLEJŠÍ ROZPOČT...'!F36</f>
        <v>0</v>
      </c>
      <c r="BD55" s="123">
        <f>'SO 000 - VEDLEJŠÍ ROZPOČT...'!F37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24.7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101.1 - CHODNÍK 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87</v>
      </c>
      <c r="AR56" s="119"/>
      <c r="AS56" s="120">
        <v>0</v>
      </c>
      <c r="AT56" s="121">
        <f>ROUND(SUM(AV56:AW56),2)</f>
        <v>0</v>
      </c>
      <c r="AU56" s="122">
        <f>'SO 101.1 - CHODNÍK A'!P87</f>
        <v>0</v>
      </c>
      <c r="AV56" s="121">
        <f>'SO 101.1 - CHODNÍK A'!J33</f>
        <v>0</v>
      </c>
      <c r="AW56" s="121">
        <f>'SO 101.1 - CHODNÍK A'!J34</f>
        <v>0</v>
      </c>
      <c r="AX56" s="121">
        <f>'SO 101.1 - CHODNÍK A'!J35</f>
        <v>0</v>
      </c>
      <c r="AY56" s="121">
        <f>'SO 101.1 - CHODNÍK A'!J36</f>
        <v>0</v>
      </c>
      <c r="AZ56" s="121">
        <f>'SO 101.1 - CHODNÍK A'!F33</f>
        <v>0</v>
      </c>
      <c r="BA56" s="121">
        <f>'SO 101.1 - CHODNÍK A'!F34</f>
        <v>0</v>
      </c>
      <c r="BB56" s="121">
        <f>'SO 101.1 - CHODNÍK A'!F35</f>
        <v>0</v>
      </c>
      <c r="BC56" s="121">
        <f>'SO 101.1 - CHODNÍK A'!F36</f>
        <v>0</v>
      </c>
      <c r="BD56" s="123">
        <f>'SO 101.1 - CHODNÍK A'!F37</f>
        <v>0</v>
      </c>
      <c r="BE56" s="7"/>
      <c r="BT56" s="124" t="s">
        <v>82</v>
      </c>
      <c r="BV56" s="124" t="s">
        <v>76</v>
      </c>
      <c r="BW56" s="124" t="s">
        <v>88</v>
      </c>
      <c r="BX56" s="124" t="s">
        <v>5</v>
      </c>
      <c r="CL56" s="124" t="s">
        <v>19</v>
      </c>
      <c r="CM56" s="124" t="s">
        <v>84</v>
      </c>
    </row>
    <row r="57" s="7" customFormat="1" ht="24.75" customHeight="1">
      <c r="A57" s="112" t="s">
        <v>78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101.2 - CHODNÍK B'!J30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87</v>
      </c>
      <c r="AR57" s="119"/>
      <c r="AS57" s="120">
        <v>0</v>
      </c>
      <c r="AT57" s="121">
        <f>ROUND(SUM(AV57:AW57),2)</f>
        <v>0</v>
      </c>
      <c r="AU57" s="122">
        <f>'SO 101.2 - CHODNÍK B'!P87</f>
        <v>0</v>
      </c>
      <c r="AV57" s="121">
        <f>'SO 101.2 - CHODNÍK B'!J33</f>
        <v>0</v>
      </c>
      <c r="AW57" s="121">
        <f>'SO 101.2 - CHODNÍK B'!J34</f>
        <v>0</v>
      </c>
      <c r="AX57" s="121">
        <f>'SO 101.2 - CHODNÍK B'!J35</f>
        <v>0</v>
      </c>
      <c r="AY57" s="121">
        <f>'SO 101.2 - CHODNÍK B'!J36</f>
        <v>0</v>
      </c>
      <c r="AZ57" s="121">
        <f>'SO 101.2 - CHODNÍK B'!F33</f>
        <v>0</v>
      </c>
      <c r="BA57" s="121">
        <f>'SO 101.2 - CHODNÍK B'!F34</f>
        <v>0</v>
      </c>
      <c r="BB57" s="121">
        <f>'SO 101.2 - CHODNÍK B'!F35</f>
        <v>0</v>
      </c>
      <c r="BC57" s="121">
        <f>'SO 101.2 - CHODNÍK B'!F36</f>
        <v>0</v>
      </c>
      <c r="BD57" s="123">
        <f>'SO 101.2 - CHODNÍK B'!F37</f>
        <v>0</v>
      </c>
      <c r="BE57" s="7"/>
      <c r="BT57" s="124" t="s">
        <v>82</v>
      </c>
      <c r="BV57" s="124" t="s">
        <v>76</v>
      </c>
      <c r="BW57" s="124" t="s">
        <v>91</v>
      </c>
      <c r="BX57" s="124" t="s">
        <v>5</v>
      </c>
      <c r="CL57" s="124" t="s">
        <v>19</v>
      </c>
      <c r="CM57" s="124" t="s">
        <v>84</v>
      </c>
    </row>
    <row r="58" s="7" customFormat="1" ht="24.75" customHeight="1">
      <c r="A58" s="112" t="s">
        <v>78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101.3 - ROZŠÍŘENÍ STÁV...'!J30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87</v>
      </c>
      <c r="AR58" s="119"/>
      <c r="AS58" s="120">
        <v>0</v>
      </c>
      <c r="AT58" s="121">
        <f>ROUND(SUM(AV58:AW58),2)</f>
        <v>0</v>
      </c>
      <c r="AU58" s="122">
        <f>'SO 101.3 - ROZŠÍŘENÍ STÁV...'!P88</f>
        <v>0</v>
      </c>
      <c r="AV58" s="121">
        <f>'SO 101.3 - ROZŠÍŘENÍ STÁV...'!J33</f>
        <v>0</v>
      </c>
      <c r="AW58" s="121">
        <f>'SO 101.3 - ROZŠÍŘENÍ STÁV...'!J34</f>
        <v>0</v>
      </c>
      <c r="AX58" s="121">
        <f>'SO 101.3 - ROZŠÍŘENÍ STÁV...'!J35</f>
        <v>0</v>
      </c>
      <c r="AY58" s="121">
        <f>'SO 101.3 - ROZŠÍŘENÍ STÁV...'!J36</f>
        <v>0</v>
      </c>
      <c r="AZ58" s="121">
        <f>'SO 101.3 - ROZŠÍŘENÍ STÁV...'!F33</f>
        <v>0</v>
      </c>
      <c r="BA58" s="121">
        <f>'SO 101.3 - ROZŠÍŘENÍ STÁV...'!F34</f>
        <v>0</v>
      </c>
      <c r="BB58" s="121">
        <f>'SO 101.3 - ROZŠÍŘENÍ STÁV...'!F35</f>
        <v>0</v>
      </c>
      <c r="BC58" s="121">
        <f>'SO 101.3 - ROZŠÍŘENÍ STÁV...'!F36</f>
        <v>0</v>
      </c>
      <c r="BD58" s="123">
        <f>'SO 101.3 - ROZŠÍŘENÍ STÁV...'!F37</f>
        <v>0</v>
      </c>
      <c r="BE58" s="7"/>
      <c r="BT58" s="124" t="s">
        <v>82</v>
      </c>
      <c r="BV58" s="124" t="s">
        <v>76</v>
      </c>
      <c r="BW58" s="124" t="s">
        <v>94</v>
      </c>
      <c r="BX58" s="124" t="s">
        <v>5</v>
      </c>
      <c r="CL58" s="124" t="s">
        <v>19</v>
      </c>
      <c r="CM58" s="124" t="s">
        <v>84</v>
      </c>
    </row>
    <row r="59" s="7" customFormat="1" ht="16.5" customHeight="1">
      <c r="A59" s="112" t="s">
        <v>78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102 - STEZKA PRO PĚŠÍ'!J30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87</v>
      </c>
      <c r="AR59" s="119"/>
      <c r="AS59" s="125">
        <v>0</v>
      </c>
      <c r="AT59" s="126">
        <f>ROUND(SUM(AV59:AW59),2)</f>
        <v>0</v>
      </c>
      <c r="AU59" s="127">
        <f>'SO 102 - STEZKA PRO PĚŠÍ'!P85</f>
        <v>0</v>
      </c>
      <c r="AV59" s="126">
        <f>'SO 102 - STEZKA PRO PĚŠÍ'!J33</f>
        <v>0</v>
      </c>
      <c r="AW59" s="126">
        <f>'SO 102 - STEZKA PRO PĚŠÍ'!J34</f>
        <v>0</v>
      </c>
      <c r="AX59" s="126">
        <f>'SO 102 - STEZKA PRO PĚŠÍ'!J35</f>
        <v>0</v>
      </c>
      <c r="AY59" s="126">
        <f>'SO 102 - STEZKA PRO PĚŠÍ'!J36</f>
        <v>0</v>
      </c>
      <c r="AZ59" s="126">
        <f>'SO 102 - STEZKA PRO PĚŠÍ'!F33</f>
        <v>0</v>
      </c>
      <c r="BA59" s="126">
        <f>'SO 102 - STEZKA PRO PĚŠÍ'!F34</f>
        <v>0</v>
      </c>
      <c r="BB59" s="126">
        <f>'SO 102 - STEZKA PRO PĚŠÍ'!F35</f>
        <v>0</v>
      </c>
      <c r="BC59" s="126">
        <f>'SO 102 - STEZKA PRO PĚŠÍ'!F36</f>
        <v>0</v>
      </c>
      <c r="BD59" s="128">
        <f>'SO 102 - STEZKA PRO PĚŠÍ'!F37</f>
        <v>0</v>
      </c>
      <c r="BE59" s="7"/>
      <c r="BT59" s="124" t="s">
        <v>82</v>
      </c>
      <c r="BV59" s="124" t="s">
        <v>76</v>
      </c>
      <c r="BW59" s="124" t="s">
        <v>97</v>
      </c>
      <c r="BX59" s="124" t="s">
        <v>5</v>
      </c>
      <c r="CL59" s="124" t="s">
        <v>19</v>
      </c>
      <c r="CM59" s="124" t="s">
        <v>84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UuI/CQQ8aUxVZ4ud6aycer/nFlEbbWMPWKByB/XwQqH4Hqc898bbHrztgMeJEFgpiauoUhX542T0ErET1MDSIw==" hashValue="i5VMyvBFUsa3s640FlK8xehnWH8t6/kv50Ln67lCTKyJuSROwDF4payZIhsSZFD/R2CCKz9saaban+P29YixX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0 - VEDLEJŠÍ ROZPOČT...'!C2" display="/"/>
    <hyperlink ref="A56" location="'SO 101.1 - CHODNÍK A'!C2" display="/"/>
    <hyperlink ref="A57" location="'SO 101.2 - CHODNÍK B'!C2" display="/"/>
    <hyperlink ref="A58" location="'SO 101.3 - ROZŠÍŘENÍ STÁV...'!C2" display="/"/>
    <hyperlink ref="A59" location="'SO 102 - STEZKA PRO PĚŠ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CHODNÍKY A STEZKA PRO PĚŠÍ V OBCI DALEČÍN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34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ROUND((SUM(BE85:BE117)),  2)</f>
        <v>0</v>
      </c>
      <c r="G33" s="39"/>
      <c r="H33" s="39"/>
      <c r="I33" s="149">
        <v>0.20999999999999999</v>
      </c>
      <c r="J33" s="148">
        <f>ROUND(((SUM(BE85:BE117))*I33),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ROUND((SUM(BF85:BF117)),  2)</f>
        <v>0</v>
      </c>
      <c r="G34" s="39"/>
      <c r="H34" s="39"/>
      <c r="I34" s="149">
        <v>0.14999999999999999</v>
      </c>
      <c r="J34" s="148">
        <f>ROUND(((SUM(BF85:BF117))*I34),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ROUND((SUM(BG85:BG117)),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ROUND((SUM(BH85:BH117)),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ROUND((SUM(BI85:BI117)),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CHODNÍKY A STEZKA PRO PĚŠÍ V OBCI DALEČÍN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Obec Dalečín</v>
      </c>
      <c r="G54" s="41"/>
      <c r="H54" s="41"/>
      <c r="I54" s="33" t="s">
        <v>31</v>
      </c>
      <c r="J54" s="37" t="str">
        <f>E21</f>
        <v>PROfi Jihlava spol. s 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Zbytovská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5"/>
      <c r="J63" s="176">
        <f>J104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J107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110</v>
      </c>
      <c r="E65" s="175"/>
      <c r="F65" s="175"/>
      <c r="G65" s="175"/>
      <c r="H65" s="175"/>
      <c r="I65" s="175"/>
      <c r="J65" s="176">
        <f>J114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CHODNÍKY A STEZKA PRO PĚŠÍ V OBCI DALEČÍN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000 -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15. 7. 2021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Obec Dalečín</v>
      </c>
      <c r="G81" s="41"/>
      <c r="H81" s="41"/>
      <c r="I81" s="33" t="s">
        <v>31</v>
      </c>
      <c r="J81" s="37" t="str">
        <f>E21</f>
        <v>PROfi Jihlava spol. s 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Zbytovská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112</v>
      </c>
      <c r="D84" s="181" t="s">
        <v>59</v>
      </c>
      <c r="E84" s="181" t="s">
        <v>55</v>
      </c>
      <c r="F84" s="181" t="s">
        <v>56</v>
      </c>
      <c r="G84" s="181" t="s">
        <v>113</v>
      </c>
      <c r="H84" s="181" t="s">
        <v>114</v>
      </c>
      <c r="I84" s="181" t="s">
        <v>115</v>
      </c>
      <c r="J84" s="181" t="s">
        <v>103</v>
      </c>
      <c r="K84" s="182" t="s">
        <v>116</v>
      </c>
      <c r="L84" s="183"/>
      <c r="M84" s="93" t="s">
        <v>19</v>
      </c>
      <c r="N84" s="94" t="s">
        <v>44</v>
      </c>
      <c r="O84" s="94" t="s">
        <v>117</v>
      </c>
      <c r="P84" s="94" t="s">
        <v>118</v>
      </c>
      <c r="Q84" s="94" t="s">
        <v>119</v>
      </c>
      <c r="R84" s="94" t="s">
        <v>120</v>
      </c>
      <c r="S84" s="94" t="s">
        <v>121</v>
      </c>
      <c r="T84" s="95" t="s">
        <v>122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73</v>
      </c>
      <c r="AU85" s="18" t="s">
        <v>104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73</v>
      </c>
      <c r="E86" s="192" t="s">
        <v>124</v>
      </c>
      <c r="F86" s="192" t="s">
        <v>125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P87+P97+P104+P107+P114</f>
        <v>0</v>
      </c>
      <c r="Q86" s="197"/>
      <c r="R86" s="198">
        <f>R87+R97+R104+R107+R114</f>
        <v>0</v>
      </c>
      <c r="S86" s="197"/>
      <c r="T86" s="199">
        <f>T87+T97+T104+T107+T114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126</v>
      </c>
      <c r="AT86" s="201" t="s">
        <v>73</v>
      </c>
      <c r="AU86" s="201" t="s">
        <v>74</v>
      </c>
      <c r="AY86" s="200" t="s">
        <v>127</v>
      </c>
      <c r="BK86" s="202">
        <f>BK87+BK97+BK104+BK107+BK114</f>
        <v>0</v>
      </c>
    </row>
    <row r="87" s="12" customFormat="1" ht="22.8" customHeight="1">
      <c r="A87" s="12"/>
      <c r="B87" s="189"/>
      <c r="C87" s="190"/>
      <c r="D87" s="191" t="s">
        <v>73</v>
      </c>
      <c r="E87" s="203" t="s">
        <v>128</v>
      </c>
      <c r="F87" s="203" t="s">
        <v>129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SUM(P88:P96)</f>
        <v>0</v>
      </c>
      <c r="Q87" s="197"/>
      <c r="R87" s="198">
        <f>SUM(R88:R96)</f>
        <v>0</v>
      </c>
      <c r="S87" s="197"/>
      <c r="T87" s="199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126</v>
      </c>
      <c r="AT87" s="201" t="s">
        <v>73</v>
      </c>
      <c r="AU87" s="201" t="s">
        <v>82</v>
      </c>
      <c r="AY87" s="200" t="s">
        <v>127</v>
      </c>
      <c r="BK87" s="202">
        <f>SUM(BK88:BK96)</f>
        <v>0</v>
      </c>
    </row>
    <row r="88" s="2" customFormat="1" ht="14.4" customHeight="1">
      <c r="A88" s="39"/>
      <c r="B88" s="40"/>
      <c r="C88" s="205" t="s">
        <v>82</v>
      </c>
      <c r="D88" s="205" t="s">
        <v>130</v>
      </c>
      <c r="E88" s="206" t="s">
        <v>131</v>
      </c>
      <c r="F88" s="207" t="s">
        <v>132</v>
      </c>
      <c r="G88" s="208" t="s">
        <v>133</v>
      </c>
      <c r="H88" s="209">
        <v>1</v>
      </c>
      <c r="I88" s="210"/>
      <c r="J88" s="211">
        <f>ROUND(I88*H88,2)</f>
        <v>0</v>
      </c>
      <c r="K88" s="207" t="s">
        <v>134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135</v>
      </c>
      <c r="AT88" s="216" t="s">
        <v>130</v>
      </c>
      <c r="AU88" s="216" t="s">
        <v>84</v>
      </c>
      <c r="AY88" s="18" t="s">
        <v>127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135</v>
      </c>
      <c r="BM88" s="216" t="s">
        <v>136</v>
      </c>
    </row>
    <row r="89" s="2" customFormat="1" ht="14.4" customHeight="1">
      <c r="A89" s="39"/>
      <c r="B89" s="40"/>
      <c r="C89" s="205" t="s">
        <v>84</v>
      </c>
      <c r="D89" s="205" t="s">
        <v>130</v>
      </c>
      <c r="E89" s="206" t="s">
        <v>137</v>
      </c>
      <c r="F89" s="207" t="s">
        <v>138</v>
      </c>
      <c r="G89" s="208" t="s">
        <v>139</v>
      </c>
      <c r="H89" s="209">
        <v>1</v>
      </c>
      <c r="I89" s="210"/>
      <c r="J89" s="211">
        <f>ROUND(I89*H89,2)</f>
        <v>0</v>
      </c>
      <c r="K89" s="207" t="s">
        <v>134</v>
      </c>
      <c r="L89" s="45"/>
      <c r="M89" s="212" t="s">
        <v>19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135</v>
      </c>
      <c r="AT89" s="216" t="s">
        <v>130</v>
      </c>
      <c r="AU89" s="216" t="s">
        <v>84</v>
      </c>
      <c r="AY89" s="18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135</v>
      </c>
      <c r="BM89" s="216" t="s">
        <v>140</v>
      </c>
    </row>
    <row r="90" s="2" customFormat="1">
      <c r="A90" s="39"/>
      <c r="B90" s="40"/>
      <c r="C90" s="41"/>
      <c r="D90" s="218" t="s">
        <v>141</v>
      </c>
      <c r="E90" s="41"/>
      <c r="F90" s="219" t="s">
        <v>142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84</v>
      </c>
    </row>
    <row r="91" s="2" customFormat="1" ht="14.4" customHeight="1">
      <c r="A91" s="39"/>
      <c r="B91" s="40"/>
      <c r="C91" s="205" t="s">
        <v>143</v>
      </c>
      <c r="D91" s="205" t="s">
        <v>130</v>
      </c>
      <c r="E91" s="206" t="s">
        <v>144</v>
      </c>
      <c r="F91" s="207" t="s">
        <v>145</v>
      </c>
      <c r="G91" s="208" t="s">
        <v>139</v>
      </c>
      <c r="H91" s="209">
        <v>1</v>
      </c>
      <c r="I91" s="210"/>
      <c r="J91" s="211">
        <f>ROUND(I91*H91,2)</f>
        <v>0</v>
      </c>
      <c r="K91" s="207" t="s">
        <v>134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135</v>
      </c>
      <c r="AT91" s="216" t="s">
        <v>130</v>
      </c>
      <c r="AU91" s="216" t="s">
        <v>84</v>
      </c>
      <c r="AY91" s="18" t="s">
        <v>127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135</v>
      </c>
      <c r="BM91" s="216" t="s">
        <v>146</v>
      </c>
    </row>
    <row r="92" s="2" customFormat="1">
      <c r="A92" s="39"/>
      <c r="B92" s="40"/>
      <c r="C92" s="41"/>
      <c r="D92" s="218" t="s">
        <v>141</v>
      </c>
      <c r="E92" s="41"/>
      <c r="F92" s="219" t="s">
        <v>147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84</v>
      </c>
    </row>
    <row r="93" s="2" customFormat="1" ht="14.4" customHeight="1">
      <c r="A93" s="39"/>
      <c r="B93" s="40"/>
      <c r="C93" s="205" t="s">
        <v>148</v>
      </c>
      <c r="D93" s="205" t="s">
        <v>130</v>
      </c>
      <c r="E93" s="206" t="s">
        <v>149</v>
      </c>
      <c r="F93" s="207" t="s">
        <v>150</v>
      </c>
      <c r="G93" s="208" t="s">
        <v>139</v>
      </c>
      <c r="H93" s="209">
        <v>1</v>
      </c>
      <c r="I93" s="210"/>
      <c r="J93" s="211">
        <f>ROUND(I93*H93,2)</f>
        <v>0</v>
      </c>
      <c r="K93" s="207" t="s">
        <v>134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135</v>
      </c>
      <c r="AT93" s="216" t="s">
        <v>130</v>
      </c>
      <c r="AU93" s="216" t="s">
        <v>84</v>
      </c>
      <c r="AY93" s="18" t="s">
        <v>127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135</v>
      </c>
      <c r="BM93" s="216" t="s">
        <v>151</v>
      </c>
    </row>
    <row r="94" s="2" customFormat="1">
      <c r="A94" s="39"/>
      <c r="B94" s="40"/>
      <c r="C94" s="41"/>
      <c r="D94" s="218" t="s">
        <v>141</v>
      </c>
      <c r="E94" s="41"/>
      <c r="F94" s="219" t="s">
        <v>152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141</v>
      </c>
      <c r="AU94" s="18" t="s">
        <v>84</v>
      </c>
    </row>
    <row r="95" s="2" customFormat="1" ht="24.15" customHeight="1">
      <c r="A95" s="39"/>
      <c r="B95" s="40"/>
      <c r="C95" s="205" t="s">
        <v>126</v>
      </c>
      <c r="D95" s="205" t="s">
        <v>130</v>
      </c>
      <c r="E95" s="206" t="s">
        <v>153</v>
      </c>
      <c r="F95" s="207" t="s">
        <v>154</v>
      </c>
      <c r="G95" s="208" t="s">
        <v>139</v>
      </c>
      <c r="H95" s="209">
        <v>1</v>
      </c>
      <c r="I95" s="210"/>
      <c r="J95" s="211">
        <f>ROUND(I95*H95,2)</f>
        <v>0</v>
      </c>
      <c r="K95" s="207" t="s">
        <v>134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135</v>
      </c>
      <c r="AT95" s="216" t="s">
        <v>130</v>
      </c>
      <c r="AU95" s="216" t="s">
        <v>84</v>
      </c>
      <c r="AY95" s="18" t="s">
        <v>127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135</v>
      </c>
      <c r="BM95" s="216" t="s">
        <v>155</v>
      </c>
    </row>
    <row r="96" s="2" customFormat="1">
      <c r="A96" s="39"/>
      <c r="B96" s="40"/>
      <c r="C96" s="41"/>
      <c r="D96" s="218" t="s">
        <v>141</v>
      </c>
      <c r="E96" s="41"/>
      <c r="F96" s="219" t="s">
        <v>156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141</v>
      </c>
      <c r="AU96" s="18" t="s">
        <v>84</v>
      </c>
    </row>
    <row r="97" s="12" customFormat="1" ht="22.8" customHeight="1">
      <c r="A97" s="12"/>
      <c r="B97" s="189"/>
      <c r="C97" s="190"/>
      <c r="D97" s="191" t="s">
        <v>73</v>
      </c>
      <c r="E97" s="203" t="s">
        <v>157</v>
      </c>
      <c r="F97" s="203" t="s">
        <v>158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SUM(P98:P103)</f>
        <v>0</v>
      </c>
      <c r="Q97" s="197"/>
      <c r="R97" s="198">
        <f>SUM(R98:R103)</f>
        <v>0</v>
      </c>
      <c r="S97" s="197"/>
      <c r="T97" s="199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126</v>
      </c>
      <c r="AT97" s="201" t="s">
        <v>73</v>
      </c>
      <c r="AU97" s="201" t="s">
        <v>82</v>
      </c>
      <c r="AY97" s="200" t="s">
        <v>127</v>
      </c>
      <c r="BK97" s="202">
        <f>SUM(BK98:BK103)</f>
        <v>0</v>
      </c>
    </row>
    <row r="98" s="2" customFormat="1" ht="14.4" customHeight="1">
      <c r="A98" s="39"/>
      <c r="B98" s="40"/>
      <c r="C98" s="205" t="s">
        <v>159</v>
      </c>
      <c r="D98" s="205" t="s">
        <v>130</v>
      </c>
      <c r="E98" s="206" t="s">
        <v>160</v>
      </c>
      <c r="F98" s="207" t="s">
        <v>161</v>
      </c>
      <c r="G98" s="208" t="s">
        <v>139</v>
      </c>
      <c r="H98" s="209">
        <v>1</v>
      </c>
      <c r="I98" s="210"/>
      <c r="J98" s="211">
        <f>ROUND(I98*H98,2)</f>
        <v>0</v>
      </c>
      <c r="K98" s="207" t="s">
        <v>134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135</v>
      </c>
      <c r="AT98" s="216" t="s">
        <v>130</v>
      </c>
      <c r="AU98" s="216" t="s">
        <v>84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135</v>
      </c>
      <c r="BM98" s="216" t="s">
        <v>162</v>
      </c>
    </row>
    <row r="99" s="2" customFormat="1">
      <c r="A99" s="39"/>
      <c r="B99" s="40"/>
      <c r="C99" s="41"/>
      <c r="D99" s="218" t="s">
        <v>141</v>
      </c>
      <c r="E99" s="41"/>
      <c r="F99" s="219" t="s">
        <v>163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141</v>
      </c>
      <c r="AU99" s="18" t="s">
        <v>84</v>
      </c>
    </row>
    <row r="100" s="2" customFormat="1" ht="14.4" customHeight="1">
      <c r="A100" s="39"/>
      <c r="B100" s="40"/>
      <c r="C100" s="205" t="s">
        <v>164</v>
      </c>
      <c r="D100" s="205" t="s">
        <v>130</v>
      </c>
      <c r="E100" s="206" t="s">
        <v>165</v>
      </c>
      <c r="F100" s="207" t="s">
        <v>166</v>
      </c>
      <c r="G100" s="208" t="s">
        <v>139</v>
      </c>
      <c r="H100" s="209">
        <v>1</v>
      </c>
      <c r="I100" s="210"/>
      <c r="J100" s="211">
        <f>ROUND(I100*H100,2)</f>
        <v>0</v>
      </c>
      <c r="K100" s="207" t="s">
        <v>134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135</v>
      </c>
      <c r="AT100" s="216" t="s">
        <v>130</v>
      </c>
      <c r="AU100" s="216" t="s">
        <v>84</v>
      </c>
      <c r="AY100" s="18" t="s">
        <v>127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135</v>
      </c>
      <c r="BM100" s="216" t="s">
        <v>167</v>
      </c>
    </row>
    <row r="101" s="2" customFormat="1">
      <c r="A101" s="39"/>
      <c r="B101" s="40"/>
      <c r="C101" s="41"/>
      <c r="D101" s="218" t="s">
        <v>141</v>
      </c>
      <c r="E101" s="41"/>
      <c r="F101" s="219" t="s">
        <v>168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84</v>
      </c>
    </row>
    <row r="102" s="2" customFormat="1" ht="14.4" customHeight="1">
      <c r="A102" s="39"/>
      <c r="B102" s="40"/>
      <c r="C102" s="205" t="s">
        <v>169</v>
      </c>
      <c r="D102" s="205" t="s">
        <v>130</v>
      </c>
      <c r="E102" s="206" t="s">
        <v>170</v>
      </c>
      <c r="F102" s="207" t="s">
        <v>171</v>
      </c>
      <c r="G102" s="208" t="s">
        <v>139</v>
      </c>
      <c r="H102" s="209">
        <v>1</v>
      </c>
      <c r="I102" s="210"/>
      <c r="J102" s="211">
        <f>ROUND(I102*H102,2)</f>
        <v>0</v>
      </c>
      <c r="K102" s="207" t="s">
        <v>134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135</v>
      </c>
      <c r="AT102" s="216" t="s">
        <v>130</v>
      </c>
      <c r="AU102" s="216" t="s">
        <v>84</v>
      </c>
      <c r="AY102" s="18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135</v>
      </c>
      <c r="BM102" s="216" t="s">
        <v>172</v>
      </c>
    </row>
    <row r="103" s="2" customFormat="1">
      <c r="A103" s="39"/>
      <c r="B103" s="40"/>
      <c r="C103" s="41"/>
      <c r="D103" s="218" t="s">
        <v>141</v>
      </c>
      <c r="E103" s="41"/>
      <c r="F103" s="219" t="s">
        <v>173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141</v>
      </c>
      <c r="AU103" s="18" t="s">
        <v>84</v>
      </c>
    </row>
    <row r="104" s="12" customFormat="1" ht="22.8" customHeight="1">
      <c r="A104" s="12"/>
      <c r="B104" s="189"/>
      <c r="C104" s="190"/>
      <c r="D104" s="191" t="s">
        <v>73</v>
      </c>
      <c r="E104" s="203" t="s">
        <v>174</v>
      </c>
      <c r="F104" s="203" t="s">
        <v>175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SUM(P105:P106)</f>
        <v>0</v>
      </c>
      <c r="Q104" s="197"/>
      <c r="R104" s="198">
        <f>SUM(R105:R106)</f>
        <v>0</v>
      </c>
      <c r="S104" s="197"/>
      <c r="T104" s="199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126</v>
      </c>
      <c r="AT104" s="201" t="s">
        <v>73</v>
      </c>
      <c r="AU104" s="201" t="s">
        <v>82</v>
      </c>
      <c r="AY104" s="200" t="s">
        <v>127</v>
      </c>
      <c r="BK104" s="202">
        <f>SUM(BK105:BK106)</f>
        <v>0</v>
      </c>
    </row>
    <row r="105" s="2" customFormat="1" ht="14.4" customHeight="1">
      <c r="A105" s="39"/>
      <c r="B105" s="40"/>
      <c r="C105" s="205" t="s">
        <v>176</v>
      </c>
      <c r="D105" s="205" t="s">
        <v>130</v>
      </c>
      <c r="E105" s="206" t="s">
        <v>177</v>
      </c>
      <c r="F105" s="207" t="s">
        <v>178</v>
      </c>
      <c r="G105" s="208" t="s">
        <v>139</v>
      </c>
      <c r="H105" s="209">
        <v>1</v>
      </c>
      <c r="I105" s="210"/>
      <c r="J105" s="211">
        <f>ROUND(I105*H105,2)</f>
        <v>0</v>
      </c>
      <c r="K105" s="207" t="s">
        <v>134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135</v>
      </c>
      <c r="AT105" s="216" t="s">
        <v>130</v>
      </c>
      <c r="AU105" s="216" t="s">
        <v>84</v>
      </c>
      <c r="AY105" s="18" t="s">
        <v>127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135</v>
      </c>
      <c r="BM105" s="216" t="s">
        <v>179</v>
      </c>
    </row>
    <row r="106" s="2" customFormat="1">
      <c r="A106" s="39"/>
      <c r="B106" s="40"/>
      <c r="C106" s="41"/>
      <c r="D106" s="218" t="s">
        <v>141</v>
      </c>
      <c r="E106" s="41"/>
      <c r="F106" s="219" t="s">
        <v>180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141</v>
      </c>
      <c r="AU106" s="18" t="s">
        <v>84</v>
      </c>
    </row>
    <row r="107" s="12" customFormat="1" ht="22.8" customHeight="1">
      <c r="A107" s="12"/>
      <c r="B107" s="189"/>
      <c r="C107" s="190"/>
      <c r="D107" s="191" t="s">
        <v>73</v>
      </c>
      <c r="E107" s="203" t="s">
        <v>181</v>
      </c>
      <c r="F107" s="203" t="s">
        <v>182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SUM(P108:P113)</f>
        <v>0</v>
      </c>
      <c r="Q107" s="197"/>
      <c r="R107" s="198">
        <f>SUM(R108:R113)</f>
        <v>0</v>
      </c>
      <c r="S107" s="197"/>
      <c r="T107" s="199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126</v>
      </c>
      <c r="AT107" s="201" t="s">
        <v>73</v>
      </c>
      <c r="AU107" s="201" t="s">
        <v>82</v>
      </c>
      <c r="AY107" s="200" t="s">
        <v>127</v>
      </c>
      <c r="BK107" s="202">
        <f>SUM(BK108:BK113)</f>
        <v>0</v>
      </c>
    </row>
    <row r="108" s="2" customFormat="1" ht="14.4" customHeight="1">
      <c r="A108" s="39"/>
      <c r="B108" s="40"/>
      <c r="C108" s="205" t="s">
        <v>183</v>
      </c>
      <c r="D108" s="205" t="s">
        <v>130</v>
      </c>
      <c r="E108" s="206" t="s">
        <v>184</v>
      </c>
      <c r="F108" s="207" t="s">
        <v>185</v>
      </c>
      <c r="G108" s="208" t="s">
        <v>139</v>
      </c>
      <c r="H108" s="209">
        <v>1</v>
      </c>
      <c r="I108" s="210"/>
      <c r="J108" s="211">
        <f>ROUND(I108*H108,2)</f>
        <v>0</v>
      </c>
      <c r="K108" s="207" t="s">
        <v>134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135</v>
      </c>
      <c r="AT108" s="216" t="s">
        <v>130</v>
      </c>
      <c r="AU108" s="216" t="s">
        <v>84</v>
      </c>
      <c r="AY108" s="18" t="s">
        <v>127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135</v>
      </c>
      <c r="BM108" s="216" t="s">
        <v>186</v>
      </c>
    </row>
    <row r="109" s="2" customFormat="1">
      <c r="A109" s="39"/>
      <c r="B109" s="40"/>
      <c r="C109" s="41"/>
      <c r="D109" s="218" t="s">
        <v>141</v>
      </c>
      <c r="E109" s="41"/>
      <c r="F109" s="219" t="s">
        <v>187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141</v>
      </c>
      <c r="AU109" s="18" t="s">
        <v>84</v>
      </c>
    </row>
    <row r="110" s="2" customFormat="1" ht="14.4" customHeight="1">
      <c r="A110" s="39"/>
      <c r="B110" s="40"/>
      <c r="C110" s="205" t="s">
        <v>188</v>
      </c>
      <c r="D110" s="205" t="s">
        <v>130</v>
      </c>
      <c r="E110" s="206" t="s">
        <v>189</v>
      </c>
      <c r="F110" s="207" t="s">
        <v>190</v>
      </c>
      <c r="G110" s="208" t="s">
        <v>139</v>
      </c>
      <c r="H110" s="209">
        <v>1</v>
      </c>
      <c r="I110" s="210"/>
      <c r="J110" s="211">
        <f>ROUND(I110*H110,2)</f>
        <v>0</v>
      </c>
      <c r="K110" s="207" t="s">
        <v>134</v>
      </c>
      <c r="L110" s="45"/>
      <c r="M110" s="212" t="s">
        <v>19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135</v>
      </c>
      <c r="AT110" s="216" t="s">
        <v>130</v>
      </c>
      <c r="AU110" s="216" t="s">
        <v>84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135</v>
      </c>
      <c r="BM110" s="216" t="s">
        <v>191</v>
      </c>
    </row>
    <row r="111" s="2" customFormat="1">
      <c r="A111" s="39"/>
      <c r="B111" s="40"/>
      <c r="C111" s="41"/>
      <c r="D111" s="218" t="s">
        <v>141</v>
      </c>
      <c r="E111" s="41"/>
      <c r="F111" s="219" t="s">
        <v>192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84</v>
      </c>
    </row>
    <row r="112" s="2" customFormat="1" ht="14.4" customHeight="1">
      <c r="A112" s="39"/>
      <c r="B112" s="40"/>
      <c r="C112" s="205" t="s">
        <v>193</v>
      </c>
      <c r="D112" s="205" t="s">
        <v>130</v>
      </c>
      <c r="E112" s="206" t="s">
        <v>194</v>
      </c>
      <c r="F112" s="207" t="s">
        <v>190</v>
      </c>
      <c r="G112" s="208" t="s">
        <v>139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135</v>
      </c>
      <c r="AT112" s="216" t="s">
        <v>130</v>
      </c>
      <c r="AU112" s="216" t="s">
        <v>84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135</v>
      </c>
      <c r="BM112" s="216" t="s">
        <v>195</v>
      </c>
    </row>
    <row r="113" s="2" customFormat="1">
      <c r="A113" s="39"/>
      <c r="B113" s="40"/>
      <c r="C113" s="41"/>
      <c r="D113" s="218" t="s">
        <v>141</v>
      </c>
      <c r="E113" s="41"/>
      <c r="F113" s="219" t="s">
        <v>196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141</v>
      </c>
      <c r="AU113" s="18" t="s">
        <v>84</v>
      </c>
    </row>
    <row r="114" s="12" customFormat="1" ht="22.8" customHeight="1">
      <c r="A114" s="12"/>
      <c r="B114" s="189"/>
      <c r="C114" s="190"/>
      <c r="D114" s="191" t="s">
        <v>73</v>
      </c>
      <c r="E114" s="203" t="s">
        <v>197</v>
      </c>
      <c r="F114" s="203" t="s">
        <v>198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SUM(P115:P117)</f>
        <v>0</v>
      </c>
      <c r="Q114" s="197"/>
      <c r="R114" s="198">
        <f>SUM(R115:R117)</f>
        <v>0</v>
      </c>
      <c r="S114" s="197"/>
      <c r="T114" s="199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126</v>
      </c>
      <c r="AT114" s="201" t="s">
        <v>73</v>
      </c>
      <c r="AU114" s="201" t="s">
        <v>82</v>
      </c>
      <c r="AY114" s="200" t="s">
        <v>127</v>
      </c>
      <c r="BK114" s="202">
        <f>SUM(BK115:BK117)</f>
        <v>0</v>
      </c>
    </row>
    <row r="115" s="2" customFormat="1" ht="14.4" customHeight="1">
      <c r="A115" s="39"/>
      <c r="B115" s="40"/>
      <c r="C115" s="205" t="s">
        <v>199</v>
      </c>
      <c r="D115" s="205" t="s">
        <v>130</v>
      </c>
      <c r="E115" s="206" t="s">
        <v>200</v>
      </c>
      <c r="F115" s="207" t="s">
        <v>201</v>
      </c>
      <c r="G115" s="208" t="s">
        <v>139</v>
      </c>
      <c r="H115" s="209">
        <v>1</v>
      </c>
      <c r="I115" s="210"/>
      <c r="J115" s="211">
        <f>ROUND(I115*H115,2)</f>
        <v>0</v>
      </c>
      <c r="K115" s="207" t="s">
        <v>134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135</v>
      </c>
      <c r="AT115" s="216" t="s">
        <v>130</v>
      </c>
      <c r="AU115" s="216" t="s">
        <v>84</v>
      </c>
      <c r="AY115" s="18" t="s">
        <v>127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135</v>
      </c>
      <c r="BM115" s="216" t="s">
        <v>202</v>
      </c>
    </row>
    <row r="116" s="2" customFormat="1">
      <c r="A116" s="39"/>
      <c r="B116" s="40"/>
      <c r="C116" s="41"/>
      <c r="D116" s="218" t="s">
        <v>141</v>
      </c>
      <c r="E116" s="41"/>
      <c r="F116" s="219" t="s">
        <v>203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141</v>
      </c>
      <c r="AU116" s="18" t="s">
        <v>84</v>
      </c>
    </row>
    <row r="117" s="13" customFormat="1">
      <c r="A117" s="13"/>
      <c r="B117" s="223"/>
      <c r="C117" s="224"/>
      <c r="D117" s="218" t="s">
        <v>204</v>
      </c>
      <c r="E117" s="225" t="s">
        <v>19</v>
      </c>
      <c r="F117" s="226" t="s">
        <v>205</v>
      </c>
      <c r="G117" s="224"/>
      <c r="H117" s="227">
        <v>1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204</v>
      </c>
      <c r="AU117" s="233" t="s">
        <v>84</v>
      </c>
      <c r="AV117" s="13" t="s">
        <v>84</v>
      </c>
      <c r="AW117" s="13" t="s">
        <v>35</v>
      </c>
      <c r="AX117" s="13" t="s">
        <v>82</v>
      </c>
      <c r="AY117" s="233" t="s">
        <v>127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kyiboOeajxgXgsWi48NMUsJY3YIO81b+2R4z1lHz7d0QRUKDxOzM/buDLCwUtlYEsvufFlM7VpVmZb5EW5DoZA==" hashValue="e0csTT7dG6V2WCGlBzF96tQM2eC4R+f/1kV1IBaDLYCUDz1bjHIoXvn1yMezhE6enl4e0ds+ZPSdLctc0wlmpQ==" algorithmName="SHA-512" password="CC35"/>
  <autoFilter ref="C84:K11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CHODNÍKY A STEZKA PRO PĚŠÍ V OBCI DALEČÍN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34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ROUND((SUM(BE87:BE235)),  2)</f>
        <v>0</v>
      </c>
      <c r="G33" s="39"/>
      <c r="H33" s="39"/>
      <c r="I33" s="149">
        <v>0.20999999999999999</v>
      </c>
      <c r="J33" s="148">
        <f>ROUND(((SUM(BE87:BE235))*I33),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ROUND((SUM(BF87:BF235)),  2)</f>
        <v>0</v>
      </c>
      <c r="G34" s="39"/>
      <c r="H34" s="39"/>
      <c r="I34" s="149">
        <v>0.14999999999999999</v>
      </c>
      <c r="J34" s="148">
        <f>ROUND(((SUM(BF87:BF235))*I34),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ROUND((SUM(BG87:BG235)),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ROUND((SUM(BH87:BH235)),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ROUND((SUM(BI87:BI235)),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CHODNÍKY A STEZKA PRO PĚŠÍ V OBCI DALEČÍN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101.1 - CHODNÍK 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Obec Dalečín</v>
      </c>
      <c r="G54" s="41"/>
      <c r="H54" s="41"/>
      <c r="I54" s="33" t="s">
        <v>31</v>
      </c>
      <c r="J54" s="37" t="str">
        <f>E21</f>
        <v>PROfi Jihlava spol. s 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Zbytovská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207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209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210</v>
      </c>
      <c r="E63" s="175"/>
      <c r="F63" s="175"/>
      <c r="G63" s="175"/>
      <c r="H63" s="175"/>
      <c r="I63" s="175"/>
      <c r="J63" s="176">
        <f>J130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211</v>
      </c>
      <c r="E64" s="175"/>
      <c r="F64" s="175"/>
      <c r="G64" s="175"/>
      <c r="H64" s="175"/>
      <c r="I64" s="175"/>
      <c r="J64" s="176">
        <f>J174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212</v>
      </c>
      <c r="E65" s="175"/>
      <c r="F65" s="175"/>
      <c r="G65" s="175"/>
      <c r="H65" s="175"/>
      <c r="I65" s="175"/>
      <c r="J65" s="176">
        <f>J193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213</v>
      </c>
      <c r="E66" s="175"/>
      <c r="F66" s="175"/>
      <c r="G66" s="175"/>
      <c r="H66" s="175"/>
      <c r="I66" s="175"/>
      <c r="J66" s="176">
        <f>J230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214</v>
      </c>
      <c r="E67" s="175"/>
      <c r="F67" s="175"/>
      <c r="G67" s="175"/>
      <c r="H67" s="175"/>
      <c r="I67" s="175"/>
      <c r="J67" s="176">
        <f>J234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CHODNÍKY A STEZKA PRO PĚŠÍ V OBCI DALEČÍN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101.1 - CHODNÍK A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15. 7. 2021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Obec Dalečín</v>
      </c>
      <c r="G83" s="41"/>
      <c r="H83" s="41"/>
      <c r="I83" s="33" t="s">
        <v>31</v>
      </c>
      <c r="J83" s="37" t="str">
        <f>E21</f>
        <v>PROfi Jihlava spol. s 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Zbytovská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112</v>
      </c>
      <c r="D86" s="181" t="s">
        <v>59</v>
      </c>
      <c r="E86" s="181" t="s">
        <v>55</v>
      </c>
      <c r="F86" s="181" t="s">
        <v>56</v>
      </c>
      <c r="G86" s="181" t="s">
        <v>113</v>
      </c>
      <c r="H86" s="181" t="s">
        <v>114</v>
      </c>
      <c r="I86" s="181" t="s">
        <v>115</v>
      </c>
      <c r="J86" s="181" t="s">
        <v>103</v>
      </c>
      <c r="K86" s="182" t="s">
        <v>116</v>
      </c>
      <c r="L86" s="183"/>
      <c r="M86" s="93" t="s">
        <v>19</v>
      </c>
      <c r="N86" s="94" t="s">
        <v>44</v>
      </c>
      <c r="O86" s="94" t="s">
        <v>117</v>
      </c>
      <c r="P86" s="94" t="s">
        <v>118</v>
      </c>
      <c r="Q86" s="94" t="s">
        <v>119</v>
      </c>
      <c r="R86" s="94" t="s">
        <v>120</v>
      </c>
      <c r="S86" s="94" t="s">
        <v>121</v>
      </c>
      <c r="T86" s="95" t="s">
        <v>122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381.85340919999999</v>
      </c>
      <c r="S87" s="97"/>
      <c r="T87" s="187">
        <f>T88</f>
        <v>17.959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104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73</v>
      </c>
      <c r="E88" s="192" t="s">
        <v>215</v>
      </c>
      <c r="F88" s="192" t="s">
        <v>216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P89+P127+P130+P174+P193+P230+P234</f>
        <v>0</v>
      </c>
      <c r="Q88" s="197"/>
      <c r="R88" s="198">
        <f>R89+R127+R130+R174+R193+R230+R234</f>
        <v>381.85340919999999</v>
      </c>
      <c r="S88" s="197"/>
      <c r="T88" s="199">
        <f>T89+T127+T130+T174+T193+T230+T234</f>
        <v>17.959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82</v>
      </c>
      <c r="AT88" s="201" t="s">
        <v>73</v>
      </c>
      <c r="AU88" s="201" t="s">
        <v>74</v>
      </c>
      <c r="AY88" s="200" t="s">
        <v>127</v>
      </c>
      <c r="BK88" s="202">
        <f>BK89+BK127+BK130+BK174+BK193+BK230+BK234</f>
        <v>0</v>
      </c>
    </row>
    <row r="89" s="12" customFormat="1" ht="22.8" customHeight="1">
      <c r="A89" s="12"/>
      <c r="B89" s="189"/>
      <c r="C89" s="190"/>
      <c r="D89" s="191" t="s">
        <v>73</v>
      </c>
      <c r="E89" s="203" t="s">
        <v>82</v>
      </c>
      <c r="F89" s="203" t="s">
        <v>217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SUM(P90:P126)</f>
        <v>0</v>
      </c>
      <c r="Q89" s="197"/>
      <c r="R89" s="198">
        <f>SUM(R90:R126)</f>
        <v>6.7268799999999995</v>
      </c>
      <c r="S89" s="197"/>
      <c r="T89" s="199">
        <f>SUM(T90:T126)</f>
        <v>17.876999999999999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73</v>
      </c>
      <c r="AU89" s="201" t="s">
        <v>82</v>
      </c>
      <c r="AY89" s="200" t="s">
        <v>127</v>
      </c>
      <c r="BK89" s="202">
        <f>SUM(BK90:BK126)</f>
        <v>0</v>
      </c>
    </row>
    <row r="90" s="2" customFormat="1" ht="14.4" customHeight="1">
      <c r="A90" s="39"/>
      <c r="B90" s="40"/>
      <c r="C90" s="205" t="s">
        <v>82</v>
      </c>
      <c r="D90" s="205" t="s">
        <v>130</v>
      </c>
      <c r="E90" s="206" t="s">
        <v>218</v>
      </c>
      <c r="F90" s="207" t="s">
        <v>219</v>
      </c>
      <c r="G90" s="208" t="s">
        <v>220</v>
      </c>
      <c r="H90" s="209">
        <v>422.5</v>
      </c>
      <c r="I90" s="210"/>
      <c r="J90" s="211">
        <f>ROUND(I90*H90,2)</f>
        <v>0</v>
      </c>
      <c r="K90" s="207" t="s">
        <v>134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148</v>
      </c>
      <c r="AT90" s="216" t="s">
        <v>130</v>
      </c>
      <c r="AU90" s="216" t="s">
        <v>84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148</v>
      </c>
      <c r="BM90" s="216" t="s">
        <v>221</v>
      </c>
    </row>
    <row r="91" s="13" customFormat="1">
      <c r="A91" s="13"/>
      <c r="B91" s="223"/>
      <c r="C91" s="224"/>
      <c r="D91" s="218" t="s">
        <v>204</v>
      </c>
      <c r="E91" s="225" t="s">
        <v>19</v>
      </c>
      <c r="F91" s="226" t="s">
        <v>222</v>
      </c>
      <c r="G91" s="224"/>
      <c r="H91" s="227">
        <v>422.5</v>
      </c>
      <c r="I91" s="228"/>
      <c r="J91" s="224"/>
      <c r="K91" s="224"/>
      <c r="L91" s="229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204</v>
      </c>
      <c r="AU91" s="233" t="s">
        <v>84</v>
      </c>
      <c r="AV91" s="13" t="s">
        <v>84</v>
      </c>
      <c r="AW91" s="13" t="s">
        <v>35</v>
      </c>
      <c r="AX91" s="13" t="s">
        <v>82</v>
      </c>
      <c r="AY91" s="233" t="s">
        <v>127</v>
      </c>
    </row>
    <row r="92" s="2" customFormat="1" ht="24.15" customHeight="1">
      <c r="A92" s="39"/>
      <c r="B92" s="40"/>
      <c r="C92" s="205" t="s">
        <v>84</v>
      </c>
      <c r="D92" s="205" t="s">
        <v>130</v>
      </c>
      <c r="E92" s="206" t="s">
        <v>223</v>
      </c>
      <c r="F92" s="207" t="s">
        <v>224</v>
      </c>
      <c r="G92" s="208" t="s">
        <v>220</v>
      </c>
      <c r="H92" s="209">
        <v>88.5</v>
      </c>
      <c r="I92" s="210"/>
      <c r="J92" s="211">
        <f>ROUND(I92*H92,2)</f>
        <v>0</v>
      </c>
      <c r="K92" s="207" t="s">
        <v>134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3.0000000000000001E-05</v>
      </c>
      <c r="R92" s="214">
        <f>Q92*H92</f>
        <v>0.0026550000000000002</v>
      </c>
      <c r="S92" s="214">
        <v>0.091999999999999998</v>
      </c>
      <c r="T92" s="215">
        <f>S92*H92</f>
        <v>8.1419999999999995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130</v>
      </c>
      <c r="AU92" s="216" t="s">
        <v>84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148</v>
      </c>
      <c r="BM92" s="216" t="s">
        <v>225</v>
      </c>
    </row>
    <row r="93" s="14" customFormat="1">
      <c r="A93" s="14"/>
      <c r="B93" s="237"/>
      <c r="C93" s="238"/>
      <c r="D93" s="218" t="s">
        <v>204</v>
      </c>
      <c r="E93" s="239" t="s">
        <v>19</v>
      </c>
      <c r="F93" s="240" t="s">
        <v>226</v>
      </c>
      <c r="G93" s="238"/>
      <c r="H93" s="239" t="s">
        <v>19</v>
      </c>
      <c r="I93" s="241"/>
      <c r="J93" s="238"/>
      <c r="K93" s="238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204</v>
      </c>
      <c r="AU93" s="246" t="s">
        <v>84</v>
      </c>
      <c r="AV93" s="14" t="s">
        <v>82</v>
      </c>
      <c r="AW93" s="14" t="s">
        <v>35</v>
      </c>
      <c r="AX93" s="14" t="s">
        <v>74</v>
      </c>
      <c r="AY93" s="246" t="s">
        <v>127</v>
      </c>
    </row>
    <row r="94" s="13" customFormat="1">
      <c r="A94" s="13"/>
      <c r="B94" s="223"/>
      <c r="C94" s="224"/>
      <c r="D94" s="218" t="s">
        <v>204</v>
      </c>
      <c r="E94" s="225" t="s">
        <v>19</v>
      </c>
      <c r="F94" s="226" t="s">
        <v>227</v>
      </c>
      <c r="G94" s="224"/>
      <c r="H94" s="227">
        <v>88.5</v>
      </c>
      <c r="I94" s="228"/>
      <c r="J94" s="224"/>
      <c r="K94" s="224"/>
      <c r="L94" s="229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204</v>
      </c>
      <c r="AU94" s="233" t="s">
        <v>84</v>
      </c>
      <c r="AV94" s="13" t="s">
        <v>84</v>
      </c>
      <c r="AW94" s="13" t="s">
        <v>35</v>
      </c>
      <c r="AX94" s="13" t="s">
        <v>82</v>
      </c>
      <c r="AY94" s="233" t="s">
        <v>127</v>
      </c>
    </row>
    <row r="95" s="2" customFormat="1" ht="24.15" customHeight="1">
      <c r="A95" s="39"/>
      <c r="B95" s="40"/>
      <c r="C95" s="205" t="s">
        <v>143</v>
      </c>
      <c r="D95" s="205" t="s">
        <v>130</v>
      </c>
      <c r="E95" s="206" t="s">
        <v>228</v>
      </c>
      <c r="F95" s="207" t="s">
        <v>229</v>
      </c>
      <c r="G95" s="208" t="s">
        <v>220</v>
      </c>
      <c r="H95" s="209">
        <v>44.25</v>
      </c>
      <c r="I95" s="210"/>
      <c r="J95" s="211">
        <f>ROUND(I95*H95,2)</f>
        <v>0</v>
      </c>
      <c r="K95" s="207" t="s">
        <v>134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0.22</v>
      </c>
      <c r="T95" s="215">
        <f>S95*H95</f>
        <v>9.7349999999999994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148</v>
      </c>
      <c r="AT95" s="216" t="s">
        <v>130</v>
      </c>
      <c r="AU95" s="216" t="s">
        <v>84</v>
      </c>
      <c r="AY95" s="18" t="s">
        <v>127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148</v>
      </c>
      <c r="BM95" s="216" t="s">
        <v>230</v>
      </c>
    </row>
    <row r="96" s="14" customFormat="1">
      <c r="A96" s="14"/>
      <c r="B96" s="237"/>
      <c r="C96" s="238"/>
      <c r="D96" s="218" t="s">
        <v>204</v>
      </c>
      <c r="E96" s="239" t="s">
        <v>19</v>
      </c>
      <c r="F96" s="240" t="s">
        <v>231</v>
      </c>
      <c r="G96" s="238"/>
      <c r="H96" s="239" t="s">
        <v>19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204</v>
      </c>
      <c r="AU96" s="246" t="s">
        <v>84</v>
      </c>
      <c r="AV96" s="14" t="s">
        <v>82</v>
      </c>
      <c r="AW96" s="14" t="s">
        <v>35</v>
      </c>
      <c r="AX96" s="14" t="s">
        <v>74</v>
      </c>
      <c r="AY96" s="246" t="s">
        <v>127</v>
      </c>
    </row>
    <row r="97" s="13" customFormat="1">
      <c r="A97" s="13"/>
      <c r="B97" s="223"/>
      <c r="C97" s="224"/>
      <c r="D97" s="218" t="s">
        <v>204</v>
      </c>
      <c r="E97" s="225" t="s">
        <v>19</v>
      </c>
      <c r="F97" s="226" t="s">
        <v>232</v>
      </c>
      <c r="G97" s="224"/>
      <c r="H97" s="227">
        <v>44.25</v>
      </c>
      <c r="I97" s="228"/>
      <c r="J97" s="224"/>
      <c r="K97" s="224"/>
      <c r="L97" s="229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204</v>
      </c>
      <c r="AU97" s="233" t="s">
        <v>84</v>
      </c>
      <c r="AV97" s="13" t="s">
        <v>84</v>
      </c>
      <c r="AW97" s="13" t="s">
        <v>35</v>
      </c>
      <c r="AX97" s="13" t="s">
        <v>82</v>
      </c>
      <c r="AY97" s="233" t="s">
        <v>127</v>
      </c>
    </row>
    <row r="98" s="2" customFormat="1" ht="24.15" customHeight="1">
      <c r="A98" s="39"/>
      <c r="B98" s="40"/>
      <c r="C98" s="205" t="s">
        <v>148</v>
      </c>
      <c r="D98" s="205" t="s">
        <v>130</v>
      </c>
      <c r="E98" s="206" t="s">
        <v>233</v>
      </c>
      <c r="F98" s="207" t="s">
        <v>234</v>
      </c>
      <c r="G98" s="208" t="s">
        <v>235</v>
      </c>
      <c r="H98" s="209">
        <v>122.303</v>
      </c>
      <c r="I98" s="210"/>
      <c r="J98" s="211">
        <f>ROUND(I98*H98,2)</f>
        <v>0</v>
      </c>
      <c r="K98" s="207" t="s">
        <v>134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148</v>
      </c>
      <c r="AT98" s="216" t="s">
        <v>130</v>
      </c>
      <c r="AU98" s="216" t="s">
        <v>84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148</v>
      </c>
      <c r="BM98" s="216" t="s">
        <v>236</v>
      </c>
    </row>
    <row r="99" s="13" customFormat="1">
      <c r="A99" s="13"/>
      <c r="B99" s="223"/>
      <c r="C99" s="224"/>
      <c r="D99" s="218" t="s">
        <v>204</v>
      </c>
      <c r="E99" s="225" t="s">
        <v>19</v>
      </c>
      <c r="F99" s="226" t="s">
        <v>237</v>
      </c>
      <c r="G99" s="224"/>
      <c r="H99" s="227">
        <v>21.460000000000001</v>
      </c>
      <c r="I99" s="228"/>
      <c r="J99" s="224"/>
      <c r="K99" s="224"/>
      <c r="L99" s="229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204</v>
      </c>
      <c r="AU99" s="233" t="s">
        <v>84</v>
      </c>
      <c r="AV99" s="13" t="s">
        <v>84</v>
      </c>
      <c r="AW99" s="13" t="s">
        <v>35</v>
      </c>
      <c r="AX99" s="13" t="s">
        <v>74</v>
      </c>
      <c r="AY99" s="233" t="s">
        <v>127</v>
      </c>
    </row>
    <row r="100" s="13" customFormat="1">
      <c r="A100" s="13"/>
      <c r="B100" s="223"/>
      <c r="C100" s="224"/>
      <c r="D100" s="218" t="s">
        <v>204</v>
      </c>
      <c r="E100" s="225" t="s">
        <v>19</v>
      </c>
      <c r="F100" s="226" t="s">
        <v>238</v>
      </c>
      <c r="G100" s="224"/>
      <c r="H100" s="227">
        <v>96.859999999999999</v>
      </c>
      <c r="I100" s="228"/>
      <c r="J100" s="224"/>
      <c r="K100" s="224"/>
      <c r="L100" s="229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204</v>
      </c>
      <c r="AU100" s="233" t="s">
        <v>84</v>
      </c>
      <c r="AV100" s="13" t="s">
        <v>84</v>
      </c>
      <c r="AW100" s="13" t="s">
        <v>35</v>
      </c>
      <c r="AX100" s="13" t="s">
        <v>74</v>
      </c>
      <c r="AY100" s="233" t="s">
        <v>127</v>
      </c>
    </row>
    <row r="101" s="13" customFormat="1">
      <c r="A101" s="13"/>
      <c r="B101" s="223"/>
      <c r="C101" s="224"/>
      <c r="D101" s="218" t="s">
        <v>204</v>
      </c>
      <c r="E101" s="225" t="s">
        <v>19</v>
      </c>
      <c r="F101" s="226" t="s">
        <v>239</v>
      </c>
      <c r="G101" s="224"/>
      <c r="H101" s="227">
        <v>3.9830000000000001</v>
      </c>
      <c r="I101" s="228"/>
      <c r="J101" s="224"/>
      <c r="K101" s="224"/>
      <c r="L101" s="229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204</v>
      </c>
      <c r="AU101" s="233" t="s">
        <v>84</v>
      </c>
      <c r="AV101" s="13" t="s">
        <v>84</v>
      </c>
      <c r="AW101" s="13" t="s">
        <v>35</v>
      </c>
      <c r="AX101" s="13" t="s">
        <v>74</v>
      </c>
      <c r="AY101" s="233" t="s">
        <v>127</v>
      </c>
    </row>
    <row r="102" s="15" customFormat="1">
      <c r="A102" s="15"/>
      <c r="B102" s="247"/>
      <c r="C102" s="248"/>
      <c r="D102" s="218" t="s">
        <v>204</v>
      </c>
      <c r="E102" s="249" t="s">
        <v>19</v>
      </c>
      <c r="F102" s="250" t="s">
        <v>240</v>
      </c>
      <c r="G102" s="248"/>
      <c r="H102" s="251">
        <v>122.303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204</v>
      </c>
      <c r="AU102" s="257" t="s">
        <v>84</v>
      </c>
      <c r="AV102" s="15" t="s">
        <v>148</v>
      </c>
      <c r="AW102" s="15" t="s">
        <v>35</v>
      </c>
      <c r="AX102" s="15" t="s">
        <v>82</v>
      </c>
      <c r="AY102" s="257" t="s">
        <v>127</v>
      </c>
    </row>
    <row r="103" s="2" customFormat="1" ht="24.15" customHeight="1">
      <c r="A103" s="39"/>
      <c r="B103" s="40"/>
      <c r="C103" s="205" t="s">
        <v>126</v>
      </c>
      <c r="D103" s="205" t="s">
        <v>130</v>
      </c>
      <c r="E103" s="206" t="s">
        <v>241</v>
      </c>
      <c r="F103" s="207" t="s">
        <v>242</v>
      </c>
      <c r="G103" s="208" t="s">
        <v>235</v>
      </c>
      <c r="H103" s="209">
        <v>11.52</v>
      </c>
      <c r="I103" s="210"/>
      <c r="J103" s="211">
        <f>ROUND(I103*H103,2)</f>
        <v>0</v>
      </c>
      <c r="K103" s="207" t="s">
        <v>134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148</v>
      </c>
      <c r="AT103" s="216" t="s">
        <v>130</v>
      </c>
      <c r="AU103" s="216" t="s">
        <v>84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148</v>
      </c>
      <c r="BM103" s="216" t="s">
        <v>243</v>
      </c>
    </row>
    <row r="104" s="13" customFormat="1">
      <c r="A104" s="13"/>
      <c r="B104" s="223"/>
      <c r="C104" s="224"/>
      <c r="D104" s="218" t="s">
        <v>204</v>
      </c>
      <c r="E104" s="225" t="s">
        <v>19</v>
      </c>
      <c r="F104" s="226" t="s">
        <v>244</v>
      </c>
      <c r="G104" s="224"/>
      <c r="H104" s="227">
        <v>11.52</v>
      </c>
      <c r="I104" s="228"/>
      <c r="J104" s="224"/>
      <c r="K104" s="224"/>
      <c r="L104" s="229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204</v>
      </c>
      <c r="AU104" s="233" t="s">
        <v>84</v>
      </c>
      <c r="AV104" s="13" t="s">
        <v>84</v>
      </c>
      <c r="AW104" s="13" t="s">
        <v>35</v>
      </c>
      <c r="AX104" s="13" t="s">
        <v>82</v>
      </c>
      <c r="AY104" s="233" t="s">
        <v>127</v>
      </c>
    </row>
    <row r="105" s="2" customFormat="1" ht="24.15" customHeight="1">
      <c r="A105" s="39"/>
      <c r="B105" s="40"/>
      <c r="C105" s="205" t="s">
        <v>159</v>
      </c>
      <c r="D105" s="205" t="s">
        <v>130</v>
      </c>
      <c r="E105" s="206" t="s">
        <v>245</v>
      </c>
      <c r="F105" s="207" t="s">
        <v>246</v>
      </c>
      <c r="G105" s="208" t="s">
        <v>235</v>
      </c>
      <c r="H105" s="209">
        <v>116.663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148</v>
      </c>
      <c r="AT105" s="216" t="s">
        <v>130</v>
      </c>
      <c r="AU105" s="216" t="s">
        <v>84</v>
      </c>
      <c r="AY105" s="18" t="s">
        <v>127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148</v>
      </c>
      <c r="BM105" s="216" t="s">
        <v>247</v>
      </c>
    </row>
    <row r="106" s="13" customFormat="1">
      <c r="A106" s="13"/>
      <c r="B106" s="223"/>
      <c r="C106" s="224"/>
      <c r="D106" s="218" t="s">
        <v>204</v>
      </c>
      <c r="E106" s="225" t="s">
        <v>19</v>
      </c>
      <c r="F106" s="226" t="s">
        <v>248</v>
      </c>
      <c r="G106" s="224"/>
      <c r="H106" s="227">
        <v>111.863</v>
      </c>
      <c r="I106" s="228"/>
      <c r="J106" s="224"/>
      <c r="K106" s="224"/>
      <c r="L106" s="229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204</v>
      </c>
      <c r="AU106" s="233" t="s">
        <v>84</v>
      </c>
      <c r="AV106" s="13" t="s">
        <v>84</v>
      </c>
      <c r="AW106" s="13" t="s">
        <v>35</v>
      </c>
      <c r="AX106" s="13" t="s">
        <v>74</v>
      </c>
      <c r="AY106" s="233" t="s">
        <v>127</v>
      </c>
    </row>
    <row r="107" s="13" customFormat="1">
      <c r="A107" s="13"/>
      <c r="B107" s="223"/>
      <c r="C107" s="224"/>
      <c r="D107" s="218" t="s">
        <v>204</v>
      </c>
      <c r="E107" s="225" t="s">
        <v>19</v>
      </c>
      <c r="F107" s="226" t="s">
        <v>249</v>
      </c>
      <c r="G107" s="224"/>
      <c r="H107" s="227">
        <v>4.7999999999999998</v>
      </c>
      <c r="I107" s="228"/>
      <c r="J107" s="224"/>
      <c r="K107" s="224"/>
      <c r="L107" s="229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204</v>
      </c>
      <c r="AU107" s="233" t="s">
        <v>84</v>
      </c>
      <c r="AV107" s="13" t="s">
        <v>84</v>
      </c>
      <c r="AW107" s="13" t="s">
        <v>35</v>
      </c>
      <c r="AX107" s="13" t="s">
        <v>74</v>
      </c>
      <c r="AY107" s="233" t="s">
        <v>127</v>
      </c>
    </row>
    <row r="108" s="15" customFormat="1">
      <c r="A108" s="15"/>
      <c r="B108" s="247"/>
      <c r="C108" s="248"/>
      <c r="D108" s="218" t="s">
        <v>204</v>
      </c>
      <c r="E108" s="249" t="s">
        <v>19</v>
      </c>
      <c r="F108" s="250" t="s">
        <v>240</v>
      </c>
      <c r="G108" s="248"/>
      <c r="H108" s="251">
        <v>116.663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204</v>
      </c>
      <c r="AU108" s="257" t="s">
        <v>84</v>
      </c>
      <c r="AV108" s="15" t="s">
        <v>148</v>
      </c>
      <c r="AW108" s="15" t="s">
        <v>35</v>
      </c>
      <c r="AX108" s="15" t="s">
        <v>82</v>
      </c>
      <c r="AY108" s="257" t="s">
        <v>127</v>
      </c>
    </row>
    <row r="109" s="2" customFormat="1" ht="24.15" customHeight="1">
      <c r="A109" s="39"/>
      <c r="B109" s="40"/>
      <c r="C109" s="205" t="s">
        <v>164</v>
      </c>
      <c r="D109" s="205" t="s">
        <v>130</v>
      </c>
      <c r="E109" s="206" t="s">
        <v>250</v>
      </c>
      <c r="F109" s="207" t="s">
        <v>251</v>
      </c>
      <c r="G109" s="208" t="s">
        <v>235</v>
      </c>
      <c r="H109" s="209">
        <v>116.663</v>
      </c>
      <c r="I109" s="210"/>
      <c r="J109" s="211">
        <f>ROUND(I109*H109,2)</f>
        <v>0</v>
      </c>
      <c r="K109" s="207" t="s">
        <v>134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148</v>
      </c>
      <c r="AT109" s="216" t="s">
        <v>130</v>
      </c>
      <c r="AU109" s="216" t="s">
        <v>84</v>
      </c>
      <c r="AY109" s="18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148</v>
      </c>
      <c r="BM109" s="216" t="s">
        <v>252</v>
      </c>
    </row>
    <row r="110" s="2" customFormat="1" ht="24.15" customHeight="1">
      <c r="A110" s="39"/>
      <c r="B110" s="40"/>
      <c r="C110" s="205" t="s">
        <v>169</v>
      </c>
      <c r="D110" s="205" t="s">
        <v>130</v>
      </c>
      <c r="E110" s="206" t="s">
        <v>253</v>
      </c>
      <c r="F110" s="207" t="s">
        <v>254</v>
      </c>
      <c r="G110" s="208" t="s">
        <v>255</v>
      </c>
      <c r="H110" s="209">
        <v>198.327</v>
      </c>
      <c r="I110" s="210"/>
      <c r="J110" s="211">
        <f>ROUND(I110*H110,2)</f>
        <v>0</v>
      </c>
      <c r="K110" s="207" t="s">
        <v>134</v>
      </c>
      <c r="L110" s="45"/>
      <c r="M110" s="212" t="s">
        <v>19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130</v>
      </c>
      <c r="AU110" s="216" t="s">
        <v>84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148</v>
      </c>
      <c r="BM110" s="216" t="s">
        <v>256</v>
      </c>
    </row>
    <row r="111" s="13" customFormat="1">
      <c r="A111" s="13"/>
      <c r="B111" s="223"/>
      <c r="C111" s="224"/>
      <c r="D111" s="218" t="s">
        <v>204</v>
      </c>
      <c r="E111" s="224"/>
      <c r="F111" s="226" t="s">
        <v>257</v>
      </c>
      <c r="G111" s="224"/>
      <c r="H111" s="227">
        <v>198.327</v>
      </c>
      <c r="I111" s="228"/>
      <c r="J111" s="224"/>
      <c r="K111" s="224"/>
      <c r="L111" s="229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204</v>
      </c>
      <c r="AU111" s="233" t="s">
        <v>84</v>
      </c>
      <c r="AV111" s="13" t="s">
        <v>84</v>
      </c>
      <c r="AW111" s="13" t="s">
        <v>4</v>
      </c>
      <c r="AX111" s="13" t="s">
        <v>82</v>
      </c>
      <c r="AY111" s="233" t="s">
        <v>127</v>
      </c>
    </row>
    <row r="112" s="2" customFormat="1" ht="24.15" customHeight="1">
      <c r="A112" s="39"/>
      <c r="B112" s="40"/>
      <c r="C112" s="205" t="s">
        <v>176</v>
      </c>
      <c r="D112" s="205" t="s">
        <v>130</v>
      </c>
      <c r="E112" s="206" t="s">
        <v>258</v>
      </c>
      <c r="F112" s="207" t="s">
        <v>259</v>
      </c>
      <c r="G112" s="208" t="s">
        <v>235</v>
      </c>
      <c r="H112" s="209">
        <v>10.44</v>
      </c>
      <c r="I112" s="210"/>
      <c r="J112" s="211">
        <f>ROUND(I112*H112,2)</f>
        <v>0</v>
      </c>
      <c r="K112" s="207" t="s">
        <v>134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148</v>
      </c>
      <c r="AT112" s="216" t="s">
        <v>130</v>
      </c>
      <c r="AU112" s="216" t="s">
        <v>84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148</v>
      </c>
      <c r="BM112" s="216" t="s">
        <v>260</v>
      </c>
    </row>
    <row r="113" s="13" customFormat="1">
      <c r="A113" s="13"/>
      <c r="B113" s="223"/>
      <c r="C113" s="224"/>
      <c r="D113" s="218" t="s">
        <v>204</v>
      </c>
      <c r="E113" s="225" t="s">
        <v>19</v>
      </c>
      <c r="F113" s="226" t="s">
        <v>261</v>
      </c>
      <c r="G113" s="224"/>
      <c r="H113" s="227">
        <v>10.44</v>
      </c>
      <c r="I113" s="228"/>
      <c r="J113" s="224"/>
      <c r="K113" s="224"/>
      <c r="L113" s="229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204</v>
      </c>
      <c r="AU113" s="233" t="s">
        <v>84</v>
      </c>
      <c r="AV113" s="13" t="s">
        <v>84</v>
      </c>
      <c r="AW113" s="13" t="s">
        <v>35</v>
      </c>
      <c r="AX113" s="13" t="s">
        <v>82</v>
      </c>
      <c r="AY113" s="233" t="s">
        <v>127</v>
      </c>
    </row>
    <row r="114" s="2" customFormat="1" ht="24.15" customHeight="1">
      <c r="A114" s="39"/>
      <c r="B114" s="40"/>
      <c r="C114" s="205" t="s">
        <v>183</v>
      </c>
      <c r="D114" s="205" t="s">
        <v>130</v>
      </c>
      <c r="E114" s="206" t="s">
        <v>262</v>
      </c>
      <c r="F114" s="207" t="s">
        <v>263</v>
      </c>
      <c r="G114" s="208" t="s">
        <v>235</v>
      </c>
      <c r="H114" s="209">
        <v>6.7199999999999998</v>
      </c>
      <c r="I114" s="210"/>
      <c r="J114" s="211">
        <f>ROUND(I114*H114,2)</f>
        <v>0</v>
      </c>
      <c r="K114" s="207" t="s">
        <v>134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148</v>
      </c>
      <c r="AT114" s="216" t="s">
        <v>130</v>
      </c>
      <c r="AU114" s="216" t="s">
        <v>84</v>
      </c>
      <c r="AY114" s="18" t="s">
        <v>127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148</v>
      </c>
      <c r="BM114" s="216" t="s">
        <v>264</v>
      </c>
    </row>
    <row r="115" s="13" customFormat="1">
      <c r="A115" s="13"/>
      <c r="B115" s="223"/>
      <c r="C115" s="224"/>
      <c r="D115" s="218" t="s">
        <v>204</v>
      </c>
      <c r="E115" s="225" t="s">
        <v>19</v>
      </c>
      <c r="F115" s="226" t="s">
        <v>265</v>
      </c>
      <c r="G115" s="224"/>
      <c r="H115" s="227">
        <v>6.7199999999999998</v>
      </c>
      <c r="I115" s="228"/>
      <c r="J115" s="224"/>
      <c r="K115" s="224"/>
      <c r="L115" s="229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204</v>
      </c>
      <c r="AU115" s="233" t="s">
        <v>84</v>
      </c>
      <c r="AV115" s="13" t="s">
        <v>84</v>
      </c>
      <c r="AW115" s="13" t="s">
        <v>35</v>
      </c>
      <c r="AX115" s="13" t="s">
        <v>82</v>
      </c>
      <c r="AY115" s="233" t="s">
        <v>127</v>
      </c>
    </row>
    <row r="116" s="2" customFormat="1" ht="37.8" customHeight="1">
      <c r="A116" s="39"/>
      <c r="B116" s="40"/>
      <c r="C116" s="205" t="s">
        <v>188</v>
      </c>
      <c r="D116" s="205" t="s">
        <v>130</v>
      </c>
      <c r="E116" s="206" t="s">
        <v>266</v>
      </c>
      <c r="F116" s="207" t="s">
        <v>267</v>
      </c>
      <c r="G116" s="208" t="s">
        <v>235</v>
      </c>
      <c r="H116" s="209">
        <v>3.3599999999999999</v>
      </c>
      <c r="I116" s="210"/>
      <c r="J116" s="211">
        <f>ROUND(I116*H116,2)</f>
        <v>0</v>
      </c>
      <c r="K116" s="207" t="s">
        <v>134</v>
      </c>
      <c r="L116" s="45"/>
      <c r="M116" s="212" t="s">
        <v>19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148</v>
      </c>
      <c r="AT116" s="216" t="s">
        <v>130</v>
      </c>
      <c r="AU116" s="216" t="s">
        <v>84</v>
      </c>
      <c r="AY116" s="18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82</v>
      </c>
      <c r="BK116" s="217">
        <f>ROUND(I116*H116,2)</f>
        <v>0</v>
      </c>
      <c r="BL116" s="18" t="s">
        <v>148</v>
      </c>
      <c r="BM116" s="216" t="s">
        <v>268</v>
      </c>
    </row>
    <row r="117" s="13" customFormat="1">
      <c r="A117" s="13"/>
      <c r="B117" s="223"/>
      <c r="C117" s="224"/>
      <c r="D117" s="218" t="s">
        <v>204</v>
      </c>
      <c r="E117" s="225" t="s">
        <v>19</v>
      </c>
      <c r="F117" s="226" t="s">
        <v>269</v>
      </c>
      <c r="G117" s="224"/>
      <c r="H117" s="227">
        <v>3.3599999999999999</v>
      </c>
      <c r="I117" s="228"/>
      <c r="J117" s="224"/>
      <c r="K117" s="224"/>
      <c r="L117" s="229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204</v>
      </c>
      <c r="AU117" s="233" t="s">
        <v>84</v>
      </c>
      <c r="AV117" s="13" t="s">
        <v>84</v>
      </c>
      <c r="AW117" s="13" t="s">
        <v>35</v>
      </c>
      <c r="AX117" s="13" t="s">
        <v>82</v>
      </c>
      <c r="AY117" s="233" t="s">
        <v>127</v>
      </c>
    </row>
    <row r="118" s="2" customFormat="1" ht="14.4" customHeight="1">
      <c r="A118" s="39"/>
      <c r="B118" s="40"/>
      <c r="C118" s="258" t="s">
        <v>193</v>
      </c>
      <c r="D118" s="258" t="s">
        <v>270</v>
      </c>
      <c r="E118" s="259" t="s">
        <v>271</v>
      </c>
      <c r="F118" s="260" t="s">
        <v>272</v>
      </c>
      <c r="G118" s="261" t="s">
        <v>255</v>
      </c>
      <c r="H118" s="262">
        <v>6.7199999999999998</v>
      </c>
      <c r="I118" s="263"/>
      <c r="J118" s="264">
        <f>ROUND(I118*H118,2)</f>
        <v>0</v>
      </c>
      <c r="K118" s="260" t="s">
        <v>134</v>
      </c>
      <c r="L118" s="265"/>
      <c r="M118" s="266" t="s">
        <v>19</v>
      </c>
      <c r="N118" s="267" t="s">
        <v>45</v>
      </c>
      <c r="O118" s="85"/>
      <c r="P118" s="214">
        <f>O118*H118</f>
        <v>0</v>
      </c>
      <c r="Q118" s="214">
        <v>1</v>
      </c>
      <c r="R118" s="214">
        <f>Q118*H118</f>
        <v>6.7199999999999998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169</v>
      </c>
      <c r="AT118" s="216" t="s">
        <v>270</v>
      </c>
      <c r="AU118" s="216" t="s">
        <v>84</v>
      </c>
      <c r="AY118" s="18" t="s">
        <v>127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82</v>
      </c>
      <c r="BK118" s="217">
        <f>ROUND(I118*H118,2)</f>
        <v>0</v>
      </c>
      <c r="BL118" s="18" t="s">
        <v>148</v>
      </c>
      <c r="BM118" s="216" t="s">
        <v>273</v>
      </c>
    </row>
    <row r="119" s="13" customFormat="1">
      <c r="A119" s="13"/>
      <c r="B119" s="223"/>
      <c r="C119" s="224"/>
      <c r="D119" s="218" t="s">
        <v>204</v>
      </c>
      <c r="E119" s="224"/>
      <c r="F119" s="226" t="s">
        <v>274</v>
      </c>
      <c r="G119" s="224"/>
      <c r="H119" s="227">
        <v>6.7199999999999998</v>
      </c>
      <c r="I119" s="228"/>
      <c r="J119" s="224"/>
      <c r="K119" s="224"/>
      <c r="L119" s="229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204</v>
      </c>
      <c r="AU119" s="233" t="s">
        <v>84</v>
      </c>
      <c r="AV119" s="13" t="s">
        <v>84</v>
      </c>
      <c r="AW119" s="13" t="s">
        <v>4</v>
      </c>
      <c r="AX119" s="13" t="s">
        <v>82</v>
      </c>
      <c r="AY119" s="233" t="s">
        <v>127</v>
      </c>
    </row>
    <row r="120" s="2" customFormat="1" ht="24.15" customHeight="1">
      <c r="A120" s="39"/>
      <c r="B120" s="40"/>
      <c r="C120" s="205" t="s">
        <v>199</v>
      </c>
      <c r="D120" s="205" t="s">
        <v>130</v>
      </c>
      <c r="E120" s="206" t="s">
        <v>275</v>
      </c>
      <c r="F120" s="207" t="s">
        <v>276</v>
      </c>
      <c r="G120" s="208" t="s">
        <v>220</v>
      </c>
      <c r="H120" s="209">
        <v>169</v>
      </c>
      <c r="I120" s="210"/>
      <c r="J120" s="211">
        <f>ROUND(I120*H120,2)</f>
        <v>0</v>
      </c>
      <c r="K120" s="207" t="s">
        <v>134</v>
      </c>
      <c r="L120" s="45"/>
      <c r="M120" s="212" t="s">
        <v>19</v>
      </c>
      <c r="N120" s="213" t="s">
        <v>45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148</v>
      </c>
      <c r="AT120" s="216" t="s">
        <v>130</v>
      </c>
      <c r="AU120" s="216" t="s">
        <v>84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148</v>
      </c>
      <c r="BM120" s="216" t="s">
        <v>277</v>
      </c>
    </row>
    <row r="121" s="13" customFormat="1">
      <c r="A121" s="13"/>
      <c r="B121" s="223"/>
      <c r="C121" s="224"/>
      <c r="D121" s="218" t="s">
        <v>204</v>
      </c>
      <c r="E121" s="225" t="s">
        <v>19</v>
      </c>
      <c r="F121" s="226" t="s">
        <v>278</v>
      </c>
      <c r="G121" s="224"/>
      <c r="H121" s="227">
        <v>169</v>
      </c>
      <c r="I121" s="228"/>
      <c r="J121" s="224"/>
      <c r="K121" s="224"/>
      <c r="L121" s="229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204</v>
      </c>
      <c r="AU121" s="233" t="s">
        <v>84</v>
      </c>
      <c r="AV121" s="13" t="s">
        <v>84</v>
      </c>
      <c r="AW121" s="13" t="s">
        <v>35</v>
      </c>
      <c r="AX121" s="13" t="s">
        <v>82</v>
      </c>
      <c r="AY121" s="233" t="s">
        <v>127</v>
      </c>
    </row>
    <row r="122" s="2" customFormat="1" ht="24.15" customHeight="1">
      <c r="A122" s="39"/>
      <c r="B122" s="40"/>
      <c r="C122" s="205" t="s">
        <v>279</v>
      </c>
      <c r="D122" s="205" t="s">
        <v>130</v>
      </c>
      <c r="E122" s="206" t="s">
        <v>280</v>
      </c>
      <c r="F122" s="207" t="s">
        <v>281</v>
      </c>
      <c r="G122" s="208" t="s">
        <v>220</v>
      </c>
      <c r="H122" s="209">
        <v>169</v>
      </c>
      <c r="I122" s="210"/>
      <c r="J122" s="211">
        <f>ROUND(I122*H122,2)</f>
        <v>0</v>
      </c>
      <c r="K122" s="207" t="s">
        <v>134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148</v>
      </c>
      <c r="AT122" s="216" t="s">
        <v>130</v>
      </c>
      <c r="AU122" s="216" t="s">
        <v>84</v>
      </c>
      <c r="AY122" s="18" t="s">
        <v>127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148</v>
      </c>
      <c r="BM122" s="216" t="s">
        <v>282</v>
      </c>
    </row>
    <row r="123" s="2" customFormat="1" ht="14.4" customHeight="1">
      <c r="A123" s="39"/>
      <c r="B123" s="40"/>
      <c r="C123" s="258" t="s">
        <v>8</v>
      </c>
      <c r="D123" s="258" t="s">
        <v>270</v>
      </c>
      <c r="E123" s="259" t="s">
        <v>283</v>
      </c>
      <c r="F123" s="260" t="s">
        <v>284</v>
      </c>
      <c r="G123" s="261" t="s">
        <v>285</v>
      </c>
      <c r="H123" s="262">
        <v>4.2249999999999996</v>
      </c>
      <c r="I123" s="263"/>
      <c r="J123" s="264">
        <f>ROUND(I123*H123,2)</f>
        <v>0</v>
      </c>
      <c r="K123" s="260" t="s">
        <v>134</v>
      </c>
      <c r="L123" s="265"/>
      <c r="M123" s="266" t="s">
        <v>19</v>
      </c>
      <c r="N123" s="267" t="s">
        <v>45</v>
      </c>
      <c r="O123" s="85"/>
      <c r="P123" s="214">
        <f>O123*H123</f>
        <v>0</v>
      </c>
      <c r="Q123" s="214">
        <v>0.001</v>
      </c>
      <c r="R123" s="214">
        <f>Q123*H123</f>
        <v>0.0042249999999999996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169</v>
      </c>
      <c r="AT123" s="216" t="s">
        <v>270</v>
      </c>
      <c r="AU123" s="216" t="s">
        <v>84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148</v>
      </c>
      <c r="BM123" s="216" t="s">
        <v>286</v>
      </c>
    </row>
    <row r="124" s="13" customFormat="1">
      <c r="A124" s="13"/>
      <c r="B124" s="223"/>
      <c r="C124" s="224"/>
      <c r="D124" s="218" t="s">
        <v>204</v>
      </c>
      <c r="E124" s="224"/>
      <c r="F124" s="226" t="s">
        <v>287</v>
      </c>
      <c r="G124" s="224"/>
      <c r="H124" s="227">
        <v>4.2249999999999996</v>
      </c>
      <c r="I124" s="228"/>
      <c r="J124" s="224"/>
      <c r="K124" s="224"/>
      <c r="L124" s="229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204</v>
      </c>
      <c r="AU124" s="233" t="s">
        <v>84</v>
      </c>
      <c r="AV124" s="13" t="s">
        <v>84</v>
      </c>
      <c r="AW124" s="13" t="s">
        <v>4</v>
      </c>
      <c r="AX124" s="13" t="s">
        <v>82</v>
      </c>
      <c r="AY124" s="233" t="s">
        <v>127</v>
      </c>
    </row>
    <row r="125" s="2" customFormat="1" ht="14.4" customHeight="1">
      <c r="A125" s="39"/>
      <c r="B125" s="40"/>
      <c r="C125" s="205" t="s">
        <v>288</v>
      </c>
      <c r="D125" s="205" t="s">
        <v>130</v>
      </c>
      <c r="E125" s="206" t="s">
        <v>289</v>
      </c>
      <c r="F125" s="207" t="s">
        <v>290</v>
      </c>
      <c r="G125" s="208" t="s">
        <v>220</v>
      </c>
      <c r="H125" s="209">
        <v>418.55000000000001</v>
      </c>
      <c r="I125" s="210"/>
      <c r="J125" s="211">
        <f>ROUND(I125*H125,2)</f>
        <v>0</v>
      </c>
      <c r="K125" s="207" t="s">
        <v>134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130</v>
      </c>
      <c r="AU125" s="216" t="s">
        <v>84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148</v>
      </c>
      <c r="BM125" s="216" t="s">
        <v>291</v>
      </c>
    </row>
    <row r="126" s="13" customFormat="1">
      <c r="A126" s="13"/>
      <c r="B126" s="223"/>
      <c r="C126" s="224"/>
      <c r="D126" s="218" t="s">
        <v>204</v>
      </c>
      <c r="E126" s="225" t="s">
        <v>19</v>
      </c>
      <c r="F126" s="226" t="s">
        <v>292</v>
      </c>
      <c r="G126" s="224"/>
      <c r="H126" s="227">
        <v>418.55000000000001</v>
      </c>
      <c r="I126" s="228"/>
      <c r="J126" s="224"/>
      <c r="K126" s="224"/>
      <c r="L126" s="229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204</v>
      </c>
      <c r="AU126" s="233" t="s">
        <v>84</v>
      </c>
      <c r="AV126" s="13" t="s">
        <v>84</v>
      </c>
      <c r="AW126" s="13" t="s">
        <v>35</v>
      </c>
      <c r="AX126" s="13" t="s">
        <v>82</v>
      </c>
      <c r="AY126" s="233" t="s">
        <v>127</v>
      </c>
    </row>
    <row r="127" s="12" customFormat="1" ht="22.8" customHeight="1">
      <c r="A127" s="12"/>
      <c r="B127" s="189"/>
      <c r="C127" s="190"/>
      <c r="D127" s="191" t="s">
        <v>73</v>
      </c>
      <c r="E127" s="203" t="s">
        <v>148</v>
      </c>
      <c r="F127" s="203" t="s">
        <v>293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SUM(P128:P129)</f>
        <v>0</v>
      </c>
      <c r="Q127" s="197"/>
      <c r="R127" s="198">
        <f>SUM(R128:R129)</f>
        <v>2.7227087999999999</v>
      </c>
      <c r="S127" s="197"/>
      <c r="T127" s="199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82</v>
      </c>
      <c r="AT127" s="201" t="s">
        <v>73</v>
      </c>
      <c r="AU127" s="201" t="s">
        <v>82</v>
      </c>
      <c r="AY127" s="200" t="s">
        <v>127</v>
      </c>
      <c r="BK127" s="202">
        <f>SUM(BK128:BK129)</f>
        <v>0</v>
      </c>
    </row>
    <row r="128" s="2" customFormat="1" ht="14.4" customHeight="1">
      <c r="A128" s="39"/>
      <c r="B128" s="40"/>
      <c r="C128" s="205" t="s">
        <v>294</v>
      </c>
      <c r="D128" s="205" t="s">
        <v>130</v>
      </c>
      <c r="E128" s="206" t="s">
        <v>295</v>
      </c>
      <c r="F128" s="207" t="s">
        <v>296</v>
      </c>
      <c r="G128" s="208" t="s">
        <v>235</v>
      </c>
      <c r="H128" s="209">
        <v>1.44</v>
      </c>
      <c r="I128" s="210"/>
      <c r="J128" s="211">
        <f>ROUND(I128*H128,2)</f>
        <v>0</v>
      </c>
      <c r="K128" s="207" t="s">
        <v>134</v>
      </c>
      <c r="L128" s="45"/>
      <c r="M128" s="212" t="s">
        <v>19</v>
      </c>
      <c r="N128" s="213" t="s">
        <v>45</v>
      </c>
      <c r="O128" s="85"/>
      <c r="P128" s="214">
        <f>O128*H128</f>
        <v>0</v>
      </c>
      <c r="Q128" s="214">
        <v>1.8907700000000001</v>
      </c>
      <c r="R128" s="214">
        <f>Q128*H128</f>
        <v>2.7227087999999999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148</v>
      </c>
      <c r="AT128" s="216" t="s">
        <v>130</v>
      </c>
      <c r="AU128" s="216" t="s">
        <v>84</v>
      </c>
      <c r="AY128" s="18" t="s">
        <v>127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82</v>
      </c>
      <c r="BK128" s="217">
        <f>ROUND(I128*H128,2)</f>
        <v>0</v>
      </c>
      <c r="BL128" s="18" t="s">
        <v>148</v>
      </c>
      <c r="BM128" s="216" t="s">
        <v>297</v>
      </c>
    </row>
    <row r="129" s="13" customFormat="1">
      <c r="A129" s="13"/>
      <c r="B129" s="223"/>
      <c r="C129" s="224"/>
      <c r="D129" s="218" t="s">
        <v>204</v>
      </c>
      <c r="E129" s="225" t="s">
        <v>19</v>
      </c>
      <c r="F129" s="226" t="s">
        <v>298</v>
      </c>
      <c r="G129" s="224"/>
      <c r="H129" s="227">
        <v>1.44</v>
      </c>
      <c r="I129" s="228"/>
      <c r="J129" s="224"/>
      <c r="K129" s="224"/>
      <c r="L129" s="229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204</v>
      </c>
      <c r="AU129" s="233" t="s">
        <v>84</v>
      </c>
      <c r="AV129" s="13" t="s">
        <v>84</v>
      </c>
      <c r="AW129" s="13" t="s">
        <v>35</v>
      </c>
      <c r="AX129" s="13" t="s">
        <v>82</v>
      </c>
      <c r="AY129" s="233" t="s">
        <v>127</v>
      </c>
    </row>
    <row r="130" s="12" customFormat="1" ht="22.8" customHeight="1">
      <c r="A130" s="12"/>
      <c r="B130" s="189"/>
      <c r="C130" s="190"/>
      <c r="D130" s="191" t="s">
        <v>73</v>
      </c>
      <c r="E130" s="203" t="s">
        <v>126</v>
      </c>
      <c r="F130" s="203" t="s">
        <v>299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SUM(P131:P173)</f>
        <v>0</v>
      </c>
      <c r="Q130" s="197"/>
      <c r="R130" s="198">
        <f>SUM(R131:R173)</f>
        <v>284.348322</v>
      </c>
      <c r="S130" s="197"/>
      <c r="T130" s="199">
        <f>SUM(T131:T173)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82</v>
      </c>
      <c r="AT130" s="201" t="s">
        <v>73</v>
      </c>
      <c r="AU130" s="201" t="s">
        <v>82</v>
      </c>
      <c r="AY130" s="200" t="s">
        <v>127</v>
      </c>
      <c r="BK130" s="202">
        <f>SUM(BK131:BK173)</f>
        <v>0</v>
      </c>
    </row>
    <row r="131" s="2" customFormat="1" ht="14.4" customHeight="1">
      <c r="A131" s="39"/>
      <c r="B131" s="40"/>
      <c r="C131" s="205" t="s">
        <v>300</v>
      </c>
      <c r="D131" s="205" t="s">
        <v>130</v>
      </c>
      <c r="E131" s="206" t="s">
        <v>301</v>
      </c>
      <c r="F131" s="207" t="s">
        <v>302</v>
      </c>
      <c r="G131" s="208" t="s">
        <v>220</v>
      </c>
      <c r="H131" s="209">
        <v>25</v>
      </c>
      <c r="I131" s="210"/>
      <c r="J131" s="211">
        <f>ROUND(I131*H131,2)</f>
        <v>0</v>
      </c>
      <c r="K131" s="207" t="s">
        <v>134</v>
      </c>
      <c r="L131" s="45"/>
      <c r="M131" s="212" t="s">
        <v>19</v>
      </c>
      <c r="N131" s="213" t="s">
        <v>45</v>
      </c>
      <c r="O131" s="85"/>
      <c r="P131" s="214">
        <f>O131*H131</f>
        <v>0</v>
      </c>
      <c r="Q131" s="214">
        <v>0.34499999999999997</v>
      </c>
      <c r="R131" s="214">
        <f>Q131*H131</f>
        <v>8.625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148</v>
      </c>
      <c r="AT131" s="216" t="s">
        <v>130</v>
      </c>
      <c r="AU131" s="216" t="s">
        <v>84</v>
      </c>
      <c r="AY131" s="18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148</v>
      </c>
      <c r="BM131" s="216" t="s">
        <v>303</v>
      </c>
    </row>
    <row r="132" s="2" customFormat="1">
      <c r="A132" s="39"/>
      <c r="B132" s="40"/>
      <c r="C132" s="41"/>
      <c r="D132" s="218" t="s">
        <v>141</v>
      </c>
      <c r="E132" s="41"/>
      <c r="F132" s="219" t="s">
        <v>304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84</v>
      </c>
    </row>
    <row r="133" s="13" customFormat="1">
      <c r="A133" s="13"/>
      <c r="B133" s="223"/>
      <c r="C133" s="224"/>
      <c r="D133" s="218" t="s">
        <v>204</v>
      </c>
      <c r="E133" s="225" t="s">
        <v>19</v>
      </c>
      <c r="F133" s="226" t="s">
        <v>305</v>
      </c>
      <c r="G133" s="224"/>
      <c r="H133" s="227">
        <v>25</v>
      </c>
      <c r="I133" s="228"/>
      <c r="J133" s="224"/>
      <c r="K133" s="224"/>
      <c r="L133" s="229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204</v>
      </c>
      <c r="AU133" s="233" t="s">
        <v>84</v>
      </c>
      <c r="AV133" s="13" t="s">
        <v>84</v>
      </c>
      <c r="AW133" s="13" t="s">
        <v>35</v>
      </c>
      <c r="AX133" s="13" t="s">
        <v>82</v>
      </c>
      <c r="AY133" s="233" t="s">
        <v>127</v>
      </c>
    </row>
    <row r="134" s="2" customFormat="1" ht="14.4" customHeight="1">
      <c r="A134" s="39"/>
      <c r="B134" s="40"/>
      <c r="C134" s="205" t="s">
        <v>306</v>
      </c>
      <c r="D134" s="205" t="s">
        <v>130</v>
      </c>
      <c r="E134" s="206" t="s">
        <v>307</v>
      </c>
      <c r="F134" s="207" t="s">
        <v>308</v>
      </c>
      <c r="G134" s="208" t="s">
        <v>220</v>
      </c>
      <c r="H134" s="209">
        <v>25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45</v>
      </c>
      <c r="O134" s="85"/>
      <c r="P134" s="214">
        <f>O134*H134</f>
        <v>0</v>
      </c>
      <c r="Q134" s="214">
        <v>0.46000000000000002</v>
      </c>
      <c r="R134" s="214">
        <f>Q134*H134</f>
        <v>11.5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148</v>
      </c>
      <c r="AT134" s="216" t="s">
        <v>130</v>
      </c>
      <c r="AU134" s="216" t="s">
        <v>84</v>
      </c>
      <c r="AY134" s="18" t="s">
        <v>127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148</v>
      </c>
      <c r="BM134" s="216" t="s">
        <v>309</v>
      </c>
    </row>
    <row r="135" s="2" customFormat="1">
      <c r="A135" s="39"/>
      <c r="B135" s="40"/>
      <c r="C135" s="41"/>
      <c r="D135" s="218" t="s">
        <v>141</v>
      </c>
      <c r="E135" s="41"/>
      <c r="F135" s="219" t="s">
        <v>304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84</v>
      </c>
    </row>
    <row r="136" s="13" customFormat="1">
      <c r="A136" s="13"/>
      <c r="B136" s="223"/>
      <c r="C136" s="224"/>
      <c r="D136" s="218" t="s">
        <v>204</v>
      </c>
      <c r="E136" s="225" t="s">
        <v>19</v>
      </c>
      <c r="F136" s="226" t="s">
        <v>305</v>
      </c>
      <c r="G136" s="224"/>
      <c r="H136" s="227">
        <v>25</v>
      </c>
      <c r="I136" s="228"/>
      <c r="J136" s="224"/>
      <c r="K136" s="224"/>
      <c r="L136" s="229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204</v>
      </c>
      <c r="AU136" s="233" t="s">
        <v>84</v>
      </c>
      <c r="AV136" s="13" t="s">
        <v>84</v>
      </c>
      <c r="AW136" s="13" t="s">
        <v>35</v>
      </c>
      <c r="AX136" s="13" t="s">
        <v>82</v>
      </c>
      <c r="AY136" s="233" t="s">
        <v>127</v>
      </c>
    </row>
    <row r="137" s="2" customFormat="1" ht="24.15" customHeight="1">
      <c r="A137" s="39"/>
      <c r="B137" s="40"/>
      <c r="C137" s="205" t="s">
        <v>310</v>
      </c>
      <c r="D137" s="205" t="s">
        <v>130</v>
      </c>
      <c r="E137" s="206" t="s">
        <v>311</v>
      </c>
      <c r="F137" s="207" t="s">
        <v>312</v>
      </c>
      <c r="G137" s="208" t="s">
        <v>220</v>
      </c>
      <c r="H137" s="209">
        <v>25</v>
      </c>
      <c r="I137" s="210"/>
      <c r="J137" s="211">
        <f>ROUND(I137*H137,2)</f>
        <v>0</v>
      </c>
      <c r="K137" s="207" t="s">
        <v>134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0.23737</v>
      </c>
      <c r="R137" s="214">
        <f>Q137*H137</f>
        <v>5.9342499999999996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148</v>
      </c>
      <c r="AT137" s="216" t="s">
        <v>130</v>
      </c>
      <c r="AU137" s="216" t="s">
        <v>84</v>
      </c>
      <c r="AY137" s="18" t="s">
        <v>127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148</v>
      </c>
      <c r="BM137" s="216" t="s">
        <v>313</v>
      </c>
    </row>
    <row r="138" s="13" customFormat="1">
      <c r="A138" s="13"/>
      <c r="B138" s="223"/>
      <c r="C138" s="224"/>
      <c r="D138" s="218" t="s">
        <v>204</v>
      </c>
      <c r="E138" s="225" t="s">
        <v>19</v>
      </c>
      <c r="F138" s="226" t="s">
        <v>305</v>
      </c>
      <c r="G138" s="224"/>
      <c r="H138" s="227">
        <v>25</v>
      </c>
      <c r="I138" s="228"/>
      <c r="J138" s="224"/>
      <c r="K138" s="224"/>
      <c r="L138" s="229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204</v>
      </c>
      <c r="AU138" s="233" t="s">
        <v>84</v>
      </c>
      <c r="AV138" s="13" t="s">
        <v>84</v>
      </c>
      <c r="AW138" s="13" t="s">
        <v>35</v>
      </c>
      <c r="AX138" s="13" t="s">
        <v>82</v>
      </c>
      <c r="AY138" s="233" t="s">
        <v>127</v>
      </c>
    </row>
    <row r="139" s="2" customFormat="1" ht="24.15" customHeight="1">
      <c r="A139" s="39"/>
      <c r="B139" s="40"/>
      <c r="C139" s="205" t="s">
        <v>7</v>
      </c>
      <c r="D139" s="205" t="s">
        <v>130</v>
      </c>
      <c r="E139" s="206" t="s">
        <v>314</v>
      </c>
      <c r="F139" s="207" t="s">
        <v>315</v>
      </c>
      <c r="G139" s="208" t="s">
        <v>220</v>
      </c>
      <c r="H139" s="209">
        <v>26.550000000000001</v>
      </c>
      <c r="I139" s="210"/>
      <c r="J139" s="211">
        <f>ROUND(I139*H139,2)</f>
        <v>0</v>
      </c>
      <c r="K139" s="207" t="s">
        <v>134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0.36924000000000001</v>
      </c>
      <c r="R139" s="214">
        <f>Q139*H139</f>
        <v>9.8033220000000014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148</v>
      </c>
      <c r="AT139" s="216" t="s">
        <v>130</v>
      </c>
      <c r="AU139" s="216" t="s">
        <v>84</v>
      </c>
      <c r="AY139" s="18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148</v>
      </c>
      <c r="BM139" s="216" t="s">
        <v>316</v>
      </c>
    </row>
    <row r="140" s="13" customFormat="1">
      <c r="A140" s="13"/>
      <c r="B140" s="223"/>
      <c r="C140" s="224"/>
      <c r="D140" s="218" t="s">
        <v>204</v>
      </c>
      <c r="E140" s="225" t="s">
        <v>19</v>
      </c>
      <c r="F140" s="226" t="s">
        <v>317</v>
      </c>
      <c r="G140" s="224"/>
      <c r="H140" s="227">
        <v>26.550000000000001</v>
      </c>
      <c r="I140" s="228"/>
      <c r="J140" s="224"/>
      <c r="K140" s="224"/>
      <c r="L140" s="229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204</v>
      </c>
      <c r="AU140" s="233" t="s">
        <v>84</v>
      </c>
      <c r="AV140" s="13" t="s">
        <v>84</v>
      </c>
      <c r="AW140" s="13" t="s">
        <v>35</v>
      </c>
      <c r="AX140" s="13" t="s">
        <v>82</v>
      </c>
      <c r="AY140" s="233" t="s">
        <v>127</v>
      </c>
    </row>
    <row r="141" s="2" customFormat="1" ht="14.4" customHeight="1">
      <c r="A141" s="39"/>
      <c r="B141" s="40"/>
      <c r="C141" s="205" t="s">
        <v>318</v>
      </c>
      <c r="D141" s="205" t="s">
        <v>130</v>
      </c>
      <c r="E141" s="206" t="s">
        <v>319</v>
      </c>
      <c r="F141" s="207" t="s">
        <v>320</v>
      </c>
      <c r="G141" s="208" t="s">
        <v>220</v>
      </c>
      <c r="H141" s="209">
        <v>69.25</v>
      </c>
      <c r="I141" s="210"/>
      <c r="J141" s="211">
        <f>ROUND(I141*H141,2)</f>
        <v>0</v>
      </c>
      <c r="K141" s="207" t="s">
        <v>134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0.0075300000000000002</v>
      </c>
      <c r="R141" s="214">
        <f>Q141*H141</f>
        <v>0.52145249999999999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148</v>
      </c>
      <c r="AT141" s="216" t="s">
        <v>130</v>
      </c>
      <c r="AU141" s="216" t="s">
        <v>84</v>
      </c>
      <c r="AY141" s="18" t="s">
        <v>127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148</v>
      </c>
      <c r="BM141" s="216" t="s">
        <v>321</v>
      </c>
    </row>
    <row r="142" s="13" customFormat="1">
      <c r="A142" s="13"/>
      <c r="B142" s="223"/>
      <c r="C142" s="224"/>
      <c r="D142" s="218" t="s">
        <v>204</v>
      </c>
      <c r="E142" s="225" t="s">
        <v>19</v>
      </c>
      <c r="F142" s="226" t="s">
        <v>305</v>
      </c>
      <c r="G142" s="224"/>
      <c r="H142" s="227">
        <v>25</v>
      </c>
      <c r="I142" s="228"/>
      <c r="J142" s="224"/>
      <c r="K142" s="224"/>
      <c r="L142" s="229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204</v>
      </c>
      <c r="AU142" s="233" t="s">
        <v>84</v>
      </c>
      <c r="AV142" s="13" t="s">
        <v>84</v>
      </c>
      <c r="AW142" s="13" t="s">
        <v>35</v>
      </c>
      <c r="AX142" s="13" t="s">
        <v>74</v>
      </c>
      <c r="AY142" s="233" t="s">
        <v>127</v>
      </c>
    </row>
    <row r="143" s="13" customFormat="1">
      <c r="A143" s="13"/>
      <c r="B143" s="223"/>
      <c r="C143" s="224"/>
      <c r="D143" s="218" t="s">
        <v>204</v>
      </c>
      <c r="E143" s="225" t="s">
        <v>19</v>
      </c>
      <c r="F143" s="226" t="s">
        <v>322</v>
      </c>
      <c r="G143" s="224"/>
      <c r="H143" s="227">
        <v>44.25</v>
      </c>
      <c r="I143" s="228"/>
      <c r="J143" s="224"/>
      <c r="K143" s="224"/>
      <c r="L143" s="229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204</v>
      </c>
      <c r="AU143" s="233" t="s">
        <v>84</v>
      </c>
      <c r="AV143" s="13" t="s">
        <v>84</v>
      </c>
      <c r="AW143" s="13" t="s">
        <v>35</v>
      </c>
      <c r="AX143" s="13" t="s">
        <v>74</v>
      </c>
      <c r="AY143" s="233" t="s">
        <v>127</v>
      </c>
    </row>
    <row r="144" s="15" customFormat="1">
      <c r="A144" s="15"/>
      <c r="B144" s="247"/>
      <c r="C144" s="248"/>
      <c r="D144" s="218" t="s">
        <v>204</v>
      </c>
      <c r="E144" s="249" t="s">
        <v>19</v>
      </c>
      <c r="F144" s="250" t="s">
        <v>240</v>
      </c>
      <c r="G144" s="248"/>
      <c r="H144" s="251">
        <v>69.25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204</v>
      </c>
      <c r="AU144" s="257" t="s">
        <v>84</v>
      </c>
      <c r="AV144" s="15" t="s">
        <v>148</v>
      </c>
      <c r="AW144" s="15" t="s">
        <v>35</v>
      </c>
      <c r="AX144" s="15" t="s">
        <v>82</v>
      </c>
      <c r="AY144" s="257" t="s">
        <v>127</v>
      </c>
    </row>
    <row r="145" s="2" customFormat="1" ht="24.15" customHeight="1">
      <c r="A145" s="39"/>
      <c r="B145" s="40"/>
      <c r="C145" s="205" t="s">
        <v>323</v>
      </c>
      <c r="D145" s="205" t="s">
        <v>130</v>
      </c>
      <c r="E145" s="206" t="s">
        <v>324</v>
      </c>
      <c r="F145" s="207" t="s">
        <v>325</v>
      </c>
      <c r="G145" s="208" t="s">
        <v>220</v>
      </c>
      <c r="H145" s="209">
        <v>69.25</v>
      </c>
      <c r="I145" s="210"/>
      <c r="J145" s="211">
        <f>ROUND(I145*H145,2)</f>
        <v>0</v>
      </c>
      <c r="K145" s="207" t="s">
        <v>134</v>
      </c>
      <c r="L145" s="45"/>
      <c r="M145" s="212" t="s">
        <v>19</v>
      </c>
      <c r="N145" s="213" t="s">
        <v>45</v>
      </c>
      <c r="O145" s="85"/>
      <c r="P145" s="214">
        <f>O145*H145</f>
        <v>0</v>
      </c>
      <c r="Q145" s="214">
        <v>0.15559000000000001</v>
      </c>
      <c r="R145" s="214">
        <f>Q145*H145</f>
        <v>10.7746075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148</v>
      </c>
      <c r="AT145" s="216" t="s">
        <v>130</v>
      </c>
      <c r="AU145" s="216" t="s">
        <v>84</v>
      </c>
      <c r="AY145" s="18" t="s">
        <v>127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148</v>
      </c>
      <c r="BM145" s="216" t="s">
        <v>326</v>
      </c>
    </row>
    <row r="146" s="13" customFormat="1">
      <c r="A146" s="13"/>
      <c r="B146" s="223"/>
      <c r="C146" s="224"/>
      <c r="D146" s="218" t="s">
        <v>204</v>
      </c>
      <c r="E146" s="225" t="s">
        <v>19</v>
      </c>
      <c r="F146" s="226" t="s">
        <v>305</v>
      </c>
      <c r="G146" s="224"/>
      <c r="H146" s="227">
        <v>25</v>
      </c>
      <c r="I146" s="228"/>
      <c r="J146" s="224"/>
      <c r="K146" s="224"/>
      <c r="L146" s="229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204</v>
      </c>
      <c r="AU146" s="233" t="s">
        <v>84</v>
      </c>
      <c r="AV146" s="13" t="s">
        <v>84</v>
      </c>
      <c r="AW146" s="13" t="s">
        <v>35</v>
      </c>
      <c r="AX146" s="13" t="s">
        <v>74</v>
      </c>
      <c r="AY146" s="233" t="s">
        <v>127</v>
      </c>
    </row>
    <row r="147" s="13" customFormat="1">
      <c r="A147" s="13"/>
      <c r="B147" s="223"/>
      <c r="C147" s="224"/>
      <c r="D147" s="218" t="s">
        <v>204</v>
      </c>
      <c r="E147" s="225" t="s">
        <v>19</v>
      </c>
      <c r="F147" s="226" t="s">
        <v>322</v>
      </c>
      <c r="G147" s="224"/>
      <c r="H147" s="227">
        <v>44.25</v>
      </c>
      <c r="I147" s="228"/>
      <c r="J147" s="224"/>
      <c r="K147" s="224"/>
      <c r="L147" s="229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204</v>
      </c>
      <c r="AU147" s="233" t="s">
        <v>84</v>
      </c>
      <c r="AV147" s="13" t="s">
        <v>84</v>
      </c>
      <c r="AW147" s="13" t="s">
        <v>35</v>
      </c>
      <c r="AX147" s="13" t="s">
        <v>74</v>
      </c>
      <c r="AY147" s="233" t="s">
        <v>127</v>
      </c>
    </row>
    <row r="148" s="15" customFormat="1">
      <c r="A148" s="15"/>
      <c r="B148" s="247"/>
      <c r="C148" s="248"/>
      <c r="D148" s="218" t="s">
        <v>204</v>
      </c>
      <c r="E148" s="249" t="s">
        <v>19</v>
      </c>
      <c r="F148" s="250" t="s">
        <v>240</v>
      </c>
      <c r="G148" s="248"/>
      <c r="H148" s="251">
        <v>69.25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204</v>
      </c>
      <c r="AU148" s="257" t="s">
        <v>84</v>
      </c>
      <c r="AV148" s="15" t="s">
        <v>148</v>
      </c>
      <c r="AW148" s="15" t="s">
        <v>35</v>
      </c>
      <c r="AX148" s="15" t="s">
        <v>82</v>
      </c>
      <c r="AY148" s="257" t="s">
        <v>127</v>
      </c>
    </row>
    <row r="149" s="2" customFormat="1" ht="14.4" customHeight="1">
      <c r="A149" s="39"/>
      <c r="B149" s="40"/>
      <c r="C149" s="205" t="s">
        <v>327</v>
      </c>
      <c r="D149" s="205" t="s">
        <v>130</v>
      </c>
      <c r="E149" s="206" t="s">
        <v>328</v>
      </c>
      <c r="F149" s="207" t="s">
        <v>329</v>
      </c>
      <c r="G149" s="208" t="s">
        <v>220</v>
      </c>
      <c r="H149" s="209">
        <v>113.5</v>
      </c>
      <c r="I149" s="210"/>
      <c r="J149" s="211">
        <f>ROUND(I149*H149,2)</f>
        <v>0</v>
      </c>
      <c r="K149" s="207" t="s">
        <v>134</v>
      </c>
      <c r="L149" s="45"/>
      <c r="M149" s="212" t="s">
        <v>19</v>
      </c>
      <c r="N149" s="213" t="s">
        <v>45</v>
      </c>
      <c r="O149" s="85"/>
      <c r="P149" s="214">
        <f>O149*H149</f>
        <v>0</v>
      </c>
      <c r="Q149" s="214">
        <v>0.00071000000000000002</v>
      </c>
      <c r="R149" s="214">
        <f>Q149*H149</f>
        <v>0.080585000000000004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148</v>
      </c>
      <c r="AT149" s="216" t="s">
        <v>130</v>
      </c>
      <c r="AU149" s="216" t="s">
        <v>84</v>
      </c>
      <c r="AY149" s="18" t="s">
        <v>127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148</v>
      </c>
      <c r="BM149" s="216" t="s">
        <v>330</v>
      </c>
    </row>
    <row r="150" s="13" customFormat="1">
      <c r="A150" s="13"/>
      <c r="B150" s="223"/>
      <c r="C150" s="224"/>
      <c r="D150" s="218" t="s">
        <v>204</v>
      </c>
      <c r="E150" s="225" t="s">
        <v>19</v>
      </c>
      <c r="F150" s="226" t="s">
        <v>305</v>
      </c>
      <c r="G150" s="224"/>
      <c r="H150" s="227">
        <v>25</v>
      </c>
      <c r="I150" s="228"/>
      <c r="J150" s="224"/>
      <c r="K150" s="224"/>
      <c r="L150" s="229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204</v>
      </c>
      <c r="AU150" s="233" t="s">
        <v>84</v>
      </c>
      <c r="AV150" s="13" t="s">
        <v>84</v>
      </c>
      <c r="AW150" s="13" t="s">
        <v>35</v>
      </c>
      <c r="AX150" s="13" t="s">
        <v>74</v>
      </c>
      <c r="AY150" s="233" t="s">
        <v>127</v>
      </c>
    </row>
    <row r="151" s="13" customFormat="1">
      <c r="A151" s="13"/>
      <c r="B151" s="223"/>
      <c r="C151" s="224"/>
      <c r="D151" s="218" t="s">
        <v>204</v>
      </c>
      <c r="E151" s="225" t="s">
        <v>19</v>
      </c>
      <c r="F151" s="226" t="s">
        <v>331</v>
      </c>
      <c r="G151" s="224"/>
      <c r="H151" s="227">
        <v>88.5</v>
      </c>
      <c r="I151" s="228"/>
      <c r="J151" s="224"/>
      <c r="K151" s="224"/>
      <c r="L151" s="229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204</v>
      </c>
      <c r="AU151" s="233" t="s">
        <v>84</v>
      </c>
      <c r="AV151" s="13" t="s">
        <v>84</v>
      </c>
      <c r="AW151" s="13" t="s">
        <v>35</v>
      </c>
      <c r="AX151" s="13" t="s">
        <v>74</v>
      </c>
      <c r="AY151" s="233" t="s">
        <v>127</v>
      </c>
    </row>
    <row r="152" s="15" customFormat="1">
      <c r="A152" s="15"/>
      <c r="B152" s="247"/>
      <c r="C152" s="248"/>
      <c r="D152" s="218" t="s">
        <v>204</v>
      </c>
      <c r="E152" s="249" t="s">
        <v>19</v>
      </c>
      <c r="F152" s="250" t="s">
        <v>240</v>
      </c>
      <c r="G152" s="248"/>
      <c r="H152" s="251">
        <v>113.5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204</v>
      </c>
      <c r="AU152" s="257" t="s">
        <v>84</v>
      </c>
      <c r="AV152" s="15" t="s">
        <v>148</v>
      </c>
      <c r="AW152" s="15" t="s">
        <v>35</v>
      </c>
      <c r="AX152" s="15" t="s">
        <v>82</v>
      </c>
      <c r="AY152" s="257" t="s">
        <v>127</v>
      </c>
    </row>
    <row r="153" s="2" customFormat="1" ht="24.15" customHeight="1">
      <c r="A153" s="39"/>
      <c r="B153" s="40"/>
      <c r="C153" s="205" t="s">
        <v>332</v>
      </c>
      <c r="D153" s="205" t="s">
        <v>130</v>
      </c>
      <c r="E153" s="206" t="s">
        <v>333</v>
      </c>
      <c r="F153" s="207" t="s">
        <v>334</v>
      </c>
      <c r="G153" s="208" t="s">
        <v>220</v>
      </c>
      <c r="H153" s="209">
        <v>113.5</v>
      </c>
      <c r="I153" s="210"/>
      <c r="J153" s="211">
        <f>ROUND(I153*H153,2)</f>
        <v>0</v>
      </c>
      <c r="K153" s="207" t="s">
        <v>134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0.10373</v>
      </c>
      <c r="R153" s="214">
        <f>Q153*H153</f>
        <v>11.773355000000001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148</v>
      </c>
      <c r="AT153" s="216" t="s">
        <v>130</v>
      </c>
      <c r="AU153" s="216" t="s">
        <v>84</v>
      </c>
      <c r="AY153" s="18" t="s">
        <v>127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148</v>
      </c>
      <c r="BM153" s="216" t="s">
        <v>335</v>
      </c>
    </row>
    <row r="154" s="13" customFormat="1">
      <c r="A154" s="13"/>
      <c r="B154" s="223"/>
      <c r="C154" s="224"/>
      <c r="D154" s="218" t="s">
        <v>204</v>
      </c>
      <c r="E154" s="225" t="s">
        <v>19</v>
      </c>
      <c r="F154" s="226" t="s">
        <v>305</v>
      </c>
      <c r="G154" s="224"/>
      <c r="H154" s="227">
        <v>25</v>
      </c>
      <c r="I154" s="228"/>
      <c r="J154" s="224"/>
      <c r="K154" s="224"/>
      <c r="L154" s="229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204</v>
      </c>
      <c r="AU154" s="233" t="s">
        <v>84</v>
      </c>
      <c r="AV154" s="13" t="s">
        <v>84</v>
      </c>
      <c r="AW154" s="13" t="s">
        <v>35</v>
      </c>
      <c r="AX154" s="13" t="s">
        <v>74</v>
      </c>
      <c r="AY154" s="233" t="s">
        <v>127</v>
      </c>
    </row>
    <row r="155" s="13" customFormat="1">
      <c r="A155" s="13"/>
      <c r="B155" s="223"/>
      <c r="C155" s="224"/>
      <c r="D155" s="218" t="s">
        <v>204</v>
      </c>
      <c r="E155" s="225" t="s">
        <v>19</v>
      </c>
      <c r="F155" s="226" t="s">
        <v>331</v>
      </c>
      <c r="G155" s="224"/>
      <c r="H155" s="227">
        <v>88.5</v>
      </c>
      <c r="I155" s="228"/>
      <c r="J155" s="224"/>
      <c r="K155" s="224"/>
      <c r="L155" s="229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204</v>
      </c>
      <c r="AU155" s="233" t="s">
        <v>84</v>
      </c>
      <c r="AV155" s="13" t="s">
        <v>84</v>
      </c>
      <c r="AW155" s="13" t="s">
        <v>35</v>
      </c>
      <c r="AX155" s="13" t="s">
        <v>74</v>
      </c>
      <c r="AY155" s="233" t="s">
        <v>127</v>
      </c>
    </row>
    <row r="156" s="15" customFormat="1">
      <c r="A156" s="15"/>
      <c r="B156" s="247"/>
      <c r="C156" s="248"/>
      <c r="D156" s="218" t="s">
        <v>204</v>
      </c>
      <c r="E156" s="249" t="s">
        <v>19</v>
      </c>
      <c r="F156" s="250" t="s">
        <v>240</v>
      </c>
      <c r="G156" s="248"/>
      <c r="H156" s="251">
        <v>113.5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204</v>
      </c>
      <c r="AU156" s="257" t="s">
        <v>84</v>
      </c>
      <c r="AV156" s="15" t="s">
        <v>148</v>
      </c>
      <c r="AW156" s="15" t="s">
        <v>35</v>
      </c>
      <c r="AX156" s="15" t="s">
        <v>82</v>
      </c>
      <c r="AY156" s="257" t="s">
        <v>127</v>
      </c>
    </row>
    <row r="157" s="2" customFormat="1" ht="14.4" customHeight="1">
      <c r="A157" s="39"/>
      <c r="B157" s="40"/>
      <c r="C157" s="205" t="s">
        <v>336</v>
      </c>
      <c r="D157" s="205" t="s">
        <v>130</v>
      </c>
      <c r="E157" s="206" t="s">
        <v>337</v>
      </c>
      <c r="F157" s="207" t="s">
        <v>308</v>
      </c>
      <c r="G157" s="208" t="s">
        <v>220</v>
      </c>
      <c r="H157" s="209">
        <v>271</v>
      </c>
      <c r="I157" s="210"/>
      <c r="J157" s="211">
        <f>ROUND(I157*H157,2)</f>
        <v>0</v>
      </c>
      <c r="K157" s="207" t="s">
        <v>134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0.46000000000000002</v>
      </c>
      <c r="R157" s="214">
        <f>Q157*H157</f>
        <v>124.66000000000001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148</v>
      </c>
      <c r="AT157" s="216" t="s">
        <v>130</v>
      </c>
      <c r="AU157" s="216" t="s">
        <v>84</v>
      </c>
      <c r="AY157" s="18" t="s">
        <v>127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148</v>
      </c>
      <c r="BM157" s="216" t="s">
        <v>338</v>
      </c>
    </row>
    <row r="158" s="13" customFormat="1">
      <c r="A158" s="13"/>
      <c r="B158" s="223"/>
      <c r="C158" s="224"/>
      <c r="D158" s="218" t="s">
        <v>204</v>
      </c>
      <c r="E158" s="225" t="s">
        <v>19</v>
      </c>
      <c r="F158" s="226" t="s">
        <v>339</v>
      </c>
      <c r="G158" s="224"/>
      <c r="H158" s="227">
        <v>271</v>
      </c>
      <c r="I158" s="228"/>
      <c r="J158" s="224"/>
      <c r="K158" s="224"/>
      <c r="L158" s="229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204</v>
      </c>
      <c r="AU158" s="233" t="s">
        <v>84</v>
      </c>
      <c r="AV158" s="13" t="s">
        <v>84</v>
      </c>
      <c r="AW158" s="13" t="s">
        <v>35</v>
      </c>
      <c r="AX158" s="13" t="s">
        <v>82</v>
      </c>
      <c r="AY158" s="233" t="s">
        <v>127</v>
      </c>
    </row>
    <row r="159" s="2" customFormat="1" ht="37.8" customHeight="1">
      <c r="A159" s="39"/>
      <c r="B159" s="40"/>
      <c r="C159" s="205" t="s">
        <v>340</v>
      </c>
      <c r="D159" s="205" t="s">
        <v>130</v>
      </c>
      <c r="E159" s="206" t="s">
        <v>341</v>
      </c>
      <c r="F159" s="207" t="s">
        <v>342</v>
      </c>
      <c r="G159" s="208" t="s">
        <v>220</v>
      </c>
      <c r="H159" s="209">
        <v>271</v>
      </c>
      <c r="I159" s="210"/>
      <c r="J159" s="211">
        <f>ROUND(I159*H159,2)</f>
        <v>0</v>
      </c>
      <c r="K159" s="207" t="s">
        <v>134</v>
      </c>
      <c r="L159" s="45"/>
      <c r="M159" s="212" t="s">
        <v>19</v>
      </c>
      <c r="N159" s="213" t="s">
        <v>45</v>
      </c>
      <c r="O159" s="85"/>
      <c r="P159" s="214">
        <f>O159*H159</f>
        <v>0</v>
      </c>
      <c r="Q159" s="214">
        <v>0.084250000000000005</v>
      </c>
      <c r="R159" s="214">
        <f>Q159*H159</f>
        <v>22.831750000000003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148</v>
      </c>
      <c r="AT159" s="216" t="s">
        <v>130</v>
      </c>
      <c r="AU159" s="216" t="s">
        <v>84</v>
      </c>
      <c r="AY159" s="18" t="s">
        <v>127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148</v>
      </c>
      <c r="BM159" s="216" t="s">
        <v>343</v>
      </c>
    </row>
    <row r="160" s="2" customFormat="1" ht="14.4" customHeight="1">
      <c r="A160" s="39"/>
      <c r="B160" s="40"/>
      <c r="C160" s="258" t="s">
        <v>344</v>
      </c>
      <c r="D160" s="258" t="s">
        <v>270</v>
      </c>
      <c r="E160" s="259" t="s">
        <v>345</v>
      </c>
      <c r="F160" s="260" t="s">
        <v>346</v>
      </c>
      <c r="G160" s="261" t="s">
        <v>220</v>
      </c>
      <c r="H160" s="262">
        <v>273</v>
      </c>
      <c r="I160" s="263"/>
      <c r="J160" s="264">
        <f>ROUND(I160*H160,2)</f>
        <v>0</v>
      </c>
      <c r="K160" s="260" t="s">
        <v>19</v>
      </c>
      <c r="L160" s="265"/>
      <c r="M160" s="266" t="s">
        <v>19</v>
      </c>
      <c r="N160" s="267" t="s">
        <v>45</v>
      </c>
      <c r="O160" s="85"/>
      <c r="P160" s="214">
        <f>O160*H160</f>
        <v>0</v>
      </c>
      <c r="Q160" s="214">
        <v>0.13100000000000001</v>
      </c>
      <c r="R160" s="214">
        <f>Q160*H160</f>
        <v>35.762999999999998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169</v>
      </c>
      <c r="AT160" s="216" t="s">
        <v>270</v>
      </c>
      <c r="AU160" s="216" t="s">
        <v>84</v>
      </c>
      <c r="AY160" s="18" t="s">
        <v>127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148</v>
      </c>
      <c r="BM160" s="216" t="s">
        <v>347</v>
      </c>
    </row>
    <row r="161" s="13" customFormat="1">
      <c r="A161" s="13"/>
      <c r="B161" s="223"/>
      <c r="C161" s="224"/>
      <c r="D161" s="218" t="s">
        <v>204</v>
      </c>
      <c r="E161" s="225" t="s">
        <v>19</v>
      </c>
      <c r="F161" s="226" t="s">
        <v>348</v>
      </c>
      <c r="G161" s="224"/>
      <c r="H161" s="227">
        <v>260</v>
      </c>
      <c r="I161" s="228"/>
      <c r="J161" s="224"/>
      <c r="K161" s="224"/>
      <c r="L161" s="229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204</v>
      </c>
      <c r="AU161" s="233" t="s">
        <v>84</v>
      </c>
      <c r="AV161" s="13" t="s">
        <v>84</v>
      </c>
      <c r="AW161" s="13" t="s">
        <v>35</v>
      </c>
      <c r="AX161" s="13" t="s">
        <v>82</v>
      </c>
      <c r="AY161" s="233" t="s">
        <v>127</v>
      </c>
    </row>
    <row r="162" s="13" customFormat="1">
      <c r="A162" s="13"/>
      <c r="B162" s="223"/>
      <c r="C162" s="224"/>
      <c r="D162" s="218" t="s">
        <v>204</v>
      </c>
      <c r="E162" s="224"/>
      <c r="F162" s="226" t="s">
        <v>349</v>
      </c>
      <c r="G162" s="224"/>
      <c r="H162" s="227">
        <v>273</v>
      </c>
      <c r="I162" s="228"/>
      <c r="J162" s="224"/>
      <c r="K162" s="224"/>
      <c r="L162" s="229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204</v>
      </c>
      <c r="AU162" s="233" t="s">
        <v>84</v>
      </c>
      <c r="AV162" s="13" t="s">
        <v>84</v>
      </c>
      <c r="AW162" s="13" t="s">
        <v>4</v>
      </c>
      <c r="AX162" s="13" t="s">
        <v>82</v>
      </c>
      <c r="AY162" s="233" t="s">
        <v>127</v>
      </c>
    </row>
    <row r="163" s="2" customFormat="1" ht="14.4" customHeight="1">
      <c r="A163" s="39"/>
      <c r="B163" s="40"/>
      <c r="C163" s="258" t="s">
        <v>350</v>
      </c>
      <c r="D163" s="258" t="s">
        <v>270</v>
      </c>
      <c r="E163" s="259" t="s">
        <v>351</v>
      </c>
      <c r="F163" s="260" t="s">
        <v>352</v>
      </c>
      <c r="G163" s="261" t="s">
        <v>220</v>
      </c>
      <c r="H163" s="262">
        <v>4.2000000000000002</v>
      </c>
      <c r="I163" s="263"/>
      <c r="J163" s="264">
        <f>ROUND(I163*H163,2)</f>
        <v>0</v>
      </c>
      <c r="K163" s="260" t="s">
        <v>19</v>
      </c>
      <c r="L163" s="265"/>
      <c r="M163" s="266" t="s">
        <v>19</v>
      </c>
      <c r="N163" s="267" t="s">
        <v>45</v>
      </c>
      <c r="O163" s="85"/>
      <c r="P163" s="214">
        <f>O163*H163</f>
        <v>0</v>
      </c>
      <c r="Q163" s="214">
        <v>0.13100000000000001</v>
      </c>
      <c r="R163" s="214">
        <f>Q163*H163</f>
        <v>0.55020000000000002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169</v>
      </c>
      <c r="AT163" s="216" t="s">
        <v>270</v>
      </c>
      <c r="AU163" s="216" t="s">
        <v>84</v>
      </c>
      <c r="AY163" s="18" t="s">
        <v>127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82</v>
      </c>
      <c r="BK163" s="217">
        <f>ROUND(I163*H163,2)</f>
        <v>0</v>
      </c>
      <c r="BL163" s="18" t="s">
        <v>148</v>
      </c>
      <c r="BM163" s="216" t="s">
        <v>353</v>
      </c>
    </row>
    <row r="164" s="13" customFormat="1">
      <c r="A164" s="13"/>
      <c r="B164" s="223"/>
      <c r="C164" s="224"/>
      <c r="D164" s="218" t="s">
        <v>204</v>
      </c>
      <c r="E164" s="224"/>
      <c r="F164" s="226" t="s">
        <v>354</v>
      </c>
      <c r="G164" s="224"/>
      <c r="H164" s="227">
        <v>4.2000000000000002</v>
      </c>
      <c r="I164" s="228"/>
      <c r="J164" s="224"/>
      <c r="K164" s="224"/>
      <c r="L164" s="229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204</v>
      </c>
      <c r="AU164" s="233" t="s">
        <v>84</v>
      </c>
      <c r="AV164" s="13" t="s">
        <v>84</v>
      </c>
      <c r="AW164" s="13" t="s">
        <v>4</v>
      </c>
      <c r="AX164" s="13" t="s">
        <v>82</v>
      </c>
      <c r="AY164" s="233" t="s">
        <v>127</v>
      </c>
    </row>
    <row r="165" s="2" customFormat="1" ht="14.4" customHeight="1">
      <c r="A165" s="39"/>
      <c r="B165" s="40"/>
      <c r="C165" s="258" t="s">
        <v>355</v>
      </c>
      <c r="D165" s="258" t="s">
        <v>270</v>
      </c>
      <c r="E165" s="259" t="s">
        <v>356</v>
      </c>
      <c r="F165" s="260" t="s">
        <v>357</v>
      </c>
      <c r="G165" s="261" t="s">
        <v>220</v>
      </c>
      <c r="H165" s="262">
        <v>7.3499999999999996</v>
      </c>
      <c r="I165" s="263"/>
      <c r="J165" s="264">
        <f>ROUND(I165*H165,2)</f>
        <v>0</v>
      </c>
      <c r="K165" s="260" t="s">
        <v>19</v>
      </c>
      <c r="L165" s="265"/>
      <c r="M165" s="266" t="s">
        <v>19</v>
      </c>
      <c r="N165" s="267" t="s">
        <v>45</v>
      </c>
      <c r="O165" s="85"/>
      <c r="P165" s="214">
        <f>O165*H165</f>
        <v>0</v>
      </c>
      <c r="Q165" s="214">
        <v>0.13100000000000001</v>
      </c>
      <c r="R165" s="214">
        <f>Q165*H165</f>
        <v>0.96284999999999998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169</v>
      </c>
      <c r="AT165" s="216" t="s">
        <v>270</v>
      </c>
      <c r="AU165" s="216" t="s">
        <v>84</v>
      </c>
      <c r="AY165" s="18" t="s">
        <v>127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148</v>
      </c>
      <c r="BM165" s="216" t="s">
        <v>358</v>
      </c>
    </row>
    <row r="166" s="13" customFormat="1">
      <c r="A166" s="13"/>
      <c r="B166" s="223"/>
      <c r="C166" s="224"/>
      <c r="D166" s="218" t="s">
        <v>204</v>
      </c>
      <c r="E166" s="224"/>
      <c r="F166" s="226" t="s">
        <v>359</v>
      </c>
      <c r="G166" s="224"/>
      <c r="H166" s="227">
        <v>7.3499999999999996</v>
      </c>
      <c r="I166" s="228"/>
      <c r="J166" s="224"/>
      <c r="K166" s="224"/>
      <c r="L166" s="229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204</v>
      </c>
      <c r="AU166" s="233" t="s">
        <v>84</v>
      </c>
      <c r="AV166" s="13" t="s">
        <v>84</v>
      </c>
      <c r="AW166" s="13" t="s">
        <v>4</v>
      </c>
      <c r="AX166" s="13" t="s">
        <v>82</v>
      </c>
      <c r="AY166" s="233" t="s">
        <v>127</v>
      </c>
    </row>
    <row r="167" s="2" customFormat="1" ht="14.4" customHeight="1">
      <c r="A167" s="39"/>
      <c r="B167" s="40"/>
      <c r="C167" s="205" t="s">
        <v>360</v>
      </c>
      <c r="D167" s="205" t="s">
        <v>130</v>
      </c>
      <c r="E167" s="206" t="s">
        <v>361</v>
      </c>
      <c r="F167" s="207" t="s">
        <v>362</v>
      </c>
      <c r="G167" s="208" t="s">
        <v>220</v>
      </c>
      <c r="H167" s="209">
        <v>48</v>
      </c>
      <c r="I167" s="210"/>
      <c r="J167" s="211">
        <f>ROUND(I167*H167,2)</f>
        <v>0</v>
      </c>
      <c r="K167" s="207" t="s">
        <v>134</v>
      </c>
      <c r="L167" s="45"/>
      <c r="M167" s="212" t="s">
        <v>19</v>
      </c>
      <c r="N167" s="213" t="s">
        <v>45</v>
      </c>
      <c r="O167" s="85"/>
      <c r="P167" s="214">
        <f>O167*H167</f>
        <v>0</v>
      </c>
      <c r="Q167" s="214">
        <v>0.57499999999999996</v>
      </c>
      <c r="R167" s="214">
        <f>Q167*H167</f>
        <v>27.599999999999998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148</v>
      </c>
      <c r="AT167" s="216" t="s">
        <v>130</v>
      </c>
      <c r="AU167" s="216" t="s">
        <v>84</v>
      </c>
      <c r="AY167" s="18" t="s">
        <v>127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148</v>
      </c>
      <c r="BM167" s="216" t="s">
        <v>363</v>
      </c>
    </row>
    <row r="168" s="13" customFormat="1">
      <c r="A168" s="13"/>
      <c r="B168" s="223"/>
      <c r="C168" s="224"/>
      <c r="D168" s="218" t="s">
        <v>204</v>
      </c>
      <c r="E168" s="225" t="s">
        <v>19</v>
      </c>
      <c r="F168" s="226" t="s">
        <v>364</v>
      </c>
      <c r="G168" s="224"/>
      <c r="H168" s="227">
        <v>48</v>
      </c>
      <c r="I168" s="228"/>
      <c r="J168" s="224"/>
      <c r="K168" s="224"/>
      <c r="L168" s="229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204</v>
      </c>
      <c r="AU168" s="233" t="s">
        <v>84</v>
      </c>
      <c r="AV168" s="13" t="s">
        <v>84</v>
      </c>
      <c r="AW168" s="13" t="s">
        <v>35</v>
      </c>
      <c r="AX168" s="13" t="s">
        <v>82</v>
      </c>
      <c r="AY168" s="233" t="s">
        <v>127</v>
      </c>
    </row>
    <row r="169" s="2" customFormat="1" ht="37.8" customHeight="1">
      <c r="A169" s="39"/>
      <c r="B169" s="40"/>
      <c r="C169" s="205" t="s">
        <v>365</v>
      </c>
      <c r="D169" s="205" t="s">
        <v>130</v>
      </c>
      <c r="E169" s="206" t="s">
        <v>366</v>
      </c>
      <c r="F169" s="207" t="s">
        <v>367</v>
      </c>
      <c r="G169" s="208" t="s">
        <v>220</v>
      </c>
      <c r="H169" s="209">
        <v>48</v>
      </c>
      <c r="I169" s="210"/>
      <c r="J169" s="211">
        <f>ROUND(I169*H169,2)</f>
        <v>0</v>
      </c>
      <c r="K169" s="207" t="s">
        <v>134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0.085650000000000004</v>
      </c>
      <c r="R169" s="214">
        <f>Q169*H169</f>
        <v>4.1112000000000002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148</v>
      </c>
      <c r="AT169" s="216" t="s">
        <v>130</v>
      </c>
      <c r="AU169" s="216" t="s">
        <v>84</v>
      </c>
      <c r="AY169" s="18" t="s">
        <v>127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148</v>
      </c>
      <c r="BM169" s="216" t="s">
        <v>368</v>
      </c>
    </row>
    <row r="170" s="2" customFormat="1" ht="14.4" customHeight="1">
      <c r="A170" s="39"/>
      <c r="B170" s="40"/>
      <c r="C170" s="258" t="s">
        <v>369</v>
      </c>
      <c r="D170" s="258" t="s">
        <v>270</v>
      </c>
      <c r="E170" s="259" t="s">
        <v>370</v>
      </c>
      <c r="F170" s="260" t="s">
        <v>371</v>
      </c>
      <c r="G170" s="261" t="s">
        <v>220</v>
      </c>
      <c r="H170" s="262">
        <v>36.75</v>
      </c>
      <c r="I170" s="263"/>
      <c r="J170" s="264">
        <f>ROUND(I170*H170,2)</f>
        <v>0</v>
      </c>
      <c r="K170" s="260" t="s">
        <v>19</v>
      </c>
      <c r="L170" s="265"/>
      <c r="M170" s="266" t="s">
        <v>19</v>
      </c>
      <c r="N170" s="267" t="s">
        <v>45</v>
      </c>
      <c r="O170" s="85"/>
      <c r="P170" s="214">
        <f>O170*H170</f>
        <v>0</v>
      </c>
      <c r="Q170" s="214">
        <v>0.17599999999999999</v>
      </c>
      <c r="R170" s="214">
        <f>Q170*H170</f>
        <v>6.468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169</v>
      </c>
      <c r="AT170" s="216" t="s">
        <v>270</v>
      </c>
      <c r="AU170" s="216" t="s">
        <v>84</v>
      </c>
      <c r="AY170" s="18" t="s">
        <v>127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82</v>
      </c>
      <c r="BK170" s="217">
        <f>ROUND(I170*H170,2)</f>
        <v>0</v>
      </c>
      <c r="BL170" s="18" t="s">
        <v>148</v>
      </c>
      <c r="BM170" s="216" t="s">
        <v>372</v>
      </c>
    </row>
    <row r="171" s="13" customFormat="1">
      <c r="A171" s="13"/>
      <c r="B171" s="223"/>
      <c r="C171" s="224"/>
      <c r="D171" s="218" t="s">
        <v>204</v>
      </c>
      <c r="E171" s="224"/>
      <c r="F171" s="226" t="s">
        <v>373</v>
      </c>
      <c r="G171" s="224"/>
      <c r="H171" s="227">
        <v>36.75</v>
      </c>
      <c r="I171" s="228"/>
      <c r="J171" s="224"/>
      <c r="K171" s="224"/>
      <c r="L171" s="229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204</v>
      </c>
      <c r="AU171" s="233" t="s">
        <v>84</v>
      </c>
      <c r="AV171" s="13" t="s">
        <v>84</v>
      </c>
      <c r="AW171" s="13" t="s">
        <v>4</v>
      </c>
      <c r="AX171" s="13" t="s">
        <v>82</v>
      </c>
      <c r="AY171" s="233" t="s">
        <v>127</v>
      </c>
    </row>
    <row r="172" s="2" customFormat="1" ht="14.4" customHeight="1">
      <c r="A172" s="39"/>
      <c r="B172" s="40"/>
      <c r="C172" s="258" t="s">
        <v>374</v>
      </c>
      <c r="D172" s="258" t="s">
        <v>270</v>
      </c>
      <c r="E172" s="259" t="s">
        <v>375</v>
      </c>
      <c r="F172" s="260" t="s">
        <v>376</v>
      </c>
      <c r="G172" s="261" t="s">
        <v>220</v>
      </c>
      <c r="H172" s="262">
        <v>13.65</v>
      </c>
      <c r="I172" s="263"/>
      <c r="J172" s="264">
        <f>ROUND(I172*H172,2)</f>
        <v>0</v>
      </c>
      <c r="K172" s="260" t="s">
        <v>19</v>
      </c>
      <c r="L172" s="265"/>
      <c r="M172" s="266" t="s">
        <v>19</v>
      </c>
      <c r="N172" s="267" t="s">
        <v>45</v>
      </c>
      <c r="O172" s="85"/>
      <c r="P172" s="214">
        <f>O172*H172</f>
        <v>0</v>
      </c>
      <c r="Q172" s="214">
        <v>0.17499999999999999</v>
      </c>
      <c r="R172" s="214">
        <f>Q172*H172</f>
        <v>2.3887499999999999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169</v>
      </c>
      <c r="AT172" s="216" t="s">
        <v>270</v>
      </c>
      <c r="AU172" s="216" t="s">
        <v>84</v>
      </c>
      <c r="AY172" s="18" t="s">
        <v>127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148</v>
      </c>
      <c r="BM172" s="216" t="s">
        <v>377</v>
      </c>
    </row>
    <row r="173" s="13" customFormat="1">
      <c r="A173" s="13"/>
      <c r="B173" s="223"/>
      <c r="C173" s="224"/>
      <c r="D173" s="218" t="s">
        <v>204</v>
      </c>
      <c r="E173" s="224"/>
      <c r="F173" s="226" t="s">
        <v>378</v>
      </c>
      <c r="G173" s="224"/>
      <c r="H173" s="227">
        <v>13.65</v>
      </c>
      <c r="I173" s="228"/>
      <c r="J173" s="224"/>
      <c r="K173" s="224"/>
      <c r="L173" s="229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204</v>
      </c>
      <c r="AU173" s="233" t="s">
        <v>84</v>
      </c>
      <c r="AV173" s="13" t="s">
        <v>84</v>
      </c>
      <c r="AW173" s="13" t="s">
        <v>4</v>
      </c>
      <c r="AX173" s="13" t="s">
        <v>82</v>
      </c>
      <c r="AY173" s="233" t="s">
        <v>127</v>
      </c>
    </row>
    <row r="174" s="12" customFormat="1" ht="22.8" customHeight="1">
      <c r="A174" s="12"/>
      <c r="B174" s="189"/>
      <c r="C174" s="190"/>
      <c r="D174" s="191" t="s">
        <v>73</v>
      </c>
      <c r="E174" s="203" t="s">
        <v>169</v>
      </c>
      <c r="F174" s="203" t="s">
        <v>379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SUM(P175:P192)</f>
        <v>0</v>
      </c>
      <c r="Q174" s="197"/>
      <c r="R174" s="198">
        <f>SUM(R175:R192)</f>
        <v>8.5964799999999997</v>
      </c>
      <c r="S174" s="197"/>
      <c r="T174" s="199">
        <f>SUM(T175:T192)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82</v>
      </c>
      <c r="AT174" s="201" t="s">
        <v>73</v>
      </c>
      <c r="AU174" s="201" t="s">
        <v>82</v>
      </c>
      <c r="AY174" s="200" t="s">
        <v>127</v>
      </c>
      <c r="BK174" s="202">
        <f>SUM(BK175:BK192)</f>
        <v>0</v>
      </c>
    </row>
    <row r="175" s="2" customFormat="1" ht="24.15" customHeight="1">
      <c r="A175" s="39"/>
      <c r="B175" s="40"/>
      <c r="C175" s="205" t="s">
        <v>380</v>
      </c>
      <c r="D175" s="205" t="s">
        <v>130</v>
      </c>
      <c r="E175" s="206" t="s">
        <v>381</v>
      </c>
      <c r="F175" s="207" t="s">
        <v>382</v>
      </c>
      <c r="G175" s="208" t="s">
        <v>383</v>
      </c>
      <c r="H175" s="209">
        <v>5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45</v>
      </c>
      <c r="O175" s="85"/>
      <c r="P175" s="214">
        <f>O175*H175</f>
        <v>0</v>
      </c>
      <c r="Q175" s="214">
        <v>0.2087</v>
      </c>
      <c r="R175" s="214">
        <f>Q175*H175</f>
        <v>1.0434999999999999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148</v>
      </c>
      <c r="AT175" s="216" t="s">
        <v>130</v>
      </c>
      <c r="AU175" s="216" t="s">
        <v>84</v>
      </c>
      <c r="AY175" s="18" t="s">
        <v>127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82</v>
      </c>
      <c r="BK175" s="217">
        <f>ROUND(I175*H175,2)</f>
        <v>0</v>
      </c>
      <c r="BL175" s="18" t="s">
        <v>148</v>
      </c>
      <c r="BM175" s="216" t="s">
        <v>384</v>
      </c>
    </row>
    <row r="176" s="2" customFormat="1">
      <c r="A176" s="39"/>
      <c r="B176" s="40"/>
      <c r="C176" s="41"/>
      <c r="D176" s="218" t="s">
        <v>141</v>
      </c>
      <c r="E176" s="41"/>
      <c r="F176" s="219" t="s">
        <v>385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141</v>
      </c>
      <c r="AU176" s="18" t="s">
        <v>84</v>
      </c>
    </row>
    <row r="177" s="2" customFormat="1" ht="24.15" customHeight="1">
      <c r="A177" s="39"/>
      <c r="B177" s="40"/>
      <c r="C177" s="205" t="s">
        <v>386</v>
      </c>
      <c r="D177" s="205" t="s">
        <v>130</v>
      </c>
      <c r="E177" s="206" t="s">
        <v>387</v>
      </c>
      <c r="F177" s="207" t="s">
        <v>388</v>
      </c>
      <c r="G177" s="208" t="s">
        <v>389</v>
      </c>
      <c r="H177" s="209">
        <v>7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45</v>
      </c>
      <c r="O177" s="85"/>
      <c r="P177" s="214">
        <f>O177*H177</f>
        <v>0</v>
      </c>
      <c r="Q177" s="214">
        <v>0.0042199999999999998</v>
      </c>
      <c r="R177" s="214">
        <f>Q177*H177</f>
        <v>0.029539999999999997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148</v>
      </c>
      <c r="AT177" s="216" t="s">
        <v>130</v>
      </c>
      <c r="AU177" s="216" t="s">
        <v>84</v>
      </c>
      <c r="AY177" s="18" t="s">
        <v>127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148</v>
      </c>
      <c r="BM177" s="216" t="s">
        <v>390</v>
      </c>
    </row>
    <row r="178" s="13" customFormat="1">
      <c r="A178" s="13"/>
      <c r="B178" s="223"/>
      <c r="C178" s="224"/>
      <c r="D178" s="218" t="s">
        <v>204</v>
      </c>
      <c r="E178" s="225" t="s">
        <v>19</v>
      </c>
      <c r="F178" s="226" t="s">
        <v>391</v>
      </c>
      <c r="G178" s="224"/>
      <c r="H178" s="227">
        <v>7</v>
      </c>
      <c r="I178" s="228"/>
      <c r="J178" s="224"/>
      <c r="K178" s="224"/>
      <c r="L178" s="229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204</v>
      </c>
      <c r="AU178" s="233" t="s">
        <v>84</v>
      </c>
      <c r="AV178" s="13" t="s">
        <v>84</v>
      </c>
      <c r="AW178" s="13" t="s">
        <v>35</v>
      </c>
      <c r="AX178" s="13" t="s">
        <v>82</v>
      </c>
      <c r="AY178" s="233" t="s">
        <v>127</v>
      </c>
    </row>
    <row r="179" s="2" customFormat="1" ht="14.4" customHeight="1">
      <c r="A179" s="39"/>
      <c r="B179" s="40"/>
      <c r="C179" s="205" t="s">
        <v>392</v>
      </c>
      <c r="D179" s="205" t="s">
        <v>130</v>
      </c>
      <c r="E179" s="206" t="s">
        <v>393</v>
      </c>
      <c r="F179" s="207" t="s">
        <v>394</v>
      </c>
      <c r="G179" s="208" t="s">
        <v>395</v>
      </c>
      <c r="H179" s="209">
        <v>5</v>
      </c>
      <c r="I179" s="210"/>
      <c r="J179" s="211">
        <f>ROUND(I179*H179,2)</f>
        <v>0</v>
      </c>
      <c r="K179" s="207" t="s">
        <v>134</v>
      </c>
      <c r="L179" s="45"/>
      <c r="M179" s="212" t="s">
        <v>19</v>
      </c>
      <c r="N179" s="213" t="s">
        <v>45</v>
      </c>
      <c r="O179" s="85"/>
      <c r="P179" s="214">
        <f>O179*H179</f>
        <v>0</v>
      </c>
      <c r="Q179" s="214">
        <v>0.34089999999999998</v>
      </c>
      <c r="R179" s="214">
        <f>Q179*H179</f>
        <v>1.7044999999999999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148</v>
      </c>
      <c r="AT179" s="216" t="s">
        <v>130</v>
      </c>
      <c r="AU179" s="216" t="s">
        <v>84</v>
      </c>
      <c r="AY179" s="18" t="s">
        <v>127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82</v>
      </c>
      <c r="BK179" s="217">
        <f>ROUND(I179*H179,2)</f>
        <v>0</v>
      </c>
      <c r="BL179" s="18" t="s">
        <v>148</v>
      </c>
      <c r="BM179" s="216" t="s">
        <v>396</v>
      </c>
    </row>
    <row r="180" s="2" customFormat="1" ht="14.4" customHeight="1">
      <c r="A180" s="39"/>
      <c r="B180" s="40"/>
      <c r="C180" s="258" t="s">
        <v>397</v>
      </c>
      <c r="D180" s="258" t="s">
        <v>270</v>
      </c>
      <c r="E180" s="259" t="s">
        <v>398</v>
      </c>
      <c r="F180" s="260" t="s">
        <v>399</v>
      </c>
      <c r="G180" s="261" t="s">
        <v>395</v>
      </c>
      <c r="H180" s="262">
        <v>5</v>
      </c>
      <c r="I180" s="263"/>
      <c r="J180" s="264">
        <f>ROUND(I180*H180,2)</f>
        <v>0</v>
      </c>
      <c r="K180" s="260" t="s">
        <v>134</v>
      </c>
      <c r="L180" s="265"/>
      <c r="M180" s="266" t="s">
        <v>19</v>
      </c>
      <c r="N180" s="267" t="s">
        <v>45</v>
      </c>
      <c r="O180" s="85"/>
      <c r="P180" s="214">
        <f>O180*H180</f>
        <v>0</v>
      </c>
      <c r="Q180" s="214">
        <v>0.071999999999999995</v>
      </c>
      <c r="R180" s="214">
        <f>Q180*H180</f>
        <v>0.35999999999999999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169</v>
      </c>
      <c r="AT180" s="216" t="s">
        <v>270</v>
      </c>
      <c r="AU180" s="216" t="s">
        <v>84</v>
      </c>
      <c r="AY180" s="18" t="s">
        <v>127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82</v>
      </c>
      <c r="BK180" s="217">
        <f>ROUND(I180*H180,2)</f>
        <v>0</v>
      </c>
      <c r="BL180" s="18" t="s">
        <v>148</v>
      </c>
      <c r="BM180" s="216" t="s">
        <v>400</v>
      </c>
    </row>
    <row r="181" s="2" customFormat="1" ht="14.4" customHeight="1">
      <c r="A181" s="39"/>
      <c r="B181" s="40"/>
      <c r="C181" s="258" t="s">
        <v>401</v>
      </c>
      <c r="D181" s="258" t="s">
        <v>270</v>
      </c>
      <c r="E181" s="259" t="s">
        <v>402</v>
      </c>
      <c r="F181" s="260" t="s">
        <v>403</v>
      </c>
      <c r="G181" s="261" t="s">
        <v>395</v>
      </c>
      <c r="H181" s="262">
        <v>5</v>
      </c>
      <c r="I181" s="263"/>
      <c r="J181" s="264">
        <f>ROUND(I181*H181,2)</f>
        <v>0</v>
      </c>
      <c r="K181" s="260" t="s">
        <v>19</v>
      </c>
      <c r="L181" s="265"/>
      <c r="M181" s="266" t="s">
        <v>19</v>
      </c>
      <c r="N181" s="267" t="s">
        <v>45</v>
      </c>
      <c r="O181" s="85"/>
      <c r="P181" s="214">
        <f>O181*H181</f>
        <v>0</v>
      </c>
      <c r="Q181" s="214">
        <v>0.080000000000000002</v>
      </c>
      <c r="R181" s="214">
        <f>Q181*H181</f>
        <v>0.40000000000000002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169</v>
      </c>
      <c r="AT181" s="216" t="s">
        <v>270</v>
      </c>
      <c r="AU181" s="216" t="s">
        <v>84</v>
      </c>
      <c r="AY181" s="18" t="s">
        <v>127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148</v>
      </c>
      <c r="BM181" s="216" t="s">
        <v>404</v>
      </c>
    </row>
    <row r="182" s="2" customFormat="1" ht="14.4" customHeight="1">
      <c r="A182" s="39"/>
      <c r="B182" s="40"/>
      <c r="C182" s="258" t="s">
        <v>405</v>
      </c>
      <c r="D182" s="258" t="s">
        <v>270</v>
      </c>
      <c r="E182" s="259" t="s">
        <v>406</v>
      </c>
      <c r="F182" s="260" t="s">
        <v>407</v>
      </c>
      <c r="G182" s="261" t="s">
        <v>395</v>
      </c>
      <c r="H182" s="262">
        <v>5</v>
      </c>
      <c r="I182" s="263"/>
      <c r="J182" s="264">
        <f>ROUND(I182*H182,2)</f>
        <v>0</v>
      </c>
      <c r="K182" s="260" t="s">
        <v>134</v>
      </c>
      <c r="L182" s="265"/>
      <c r="M182" s="266" t="s">
        <v>19</v>
      </c>
      <c r="N182" s="267" t="s">
        <v>45</v>
      </c>
      <c r="O182" s="85"/>
      <c r="P182" s="214">
        <f>O182*H182</f>
        <v>0</v>
      </c>
      <c r="Q182" s="214">
        <v>0.111</v>
      </c>
      <c r="R182" s="214">
        <f>Q182*H182</f>
        <v>0.55500000000000005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169</v>
      </c>
      <c r="AT182" s="216" t="s">
        <v>270</v>
      </c>
      <c r="AU182" s="216" t="s">
        <v>84</v>
      </c>
      <c r="AY182" s="18" t="s">
        <v>127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82</v>
      </c>
      <c r="BK182" s="217">
        <f>ROUND(I182*H182,2)</f>
        <v>0</v>
      </c>
      <c r="BL182" s="18" t="s">
        <v>148</v>
      </c>
      <c r="BM182" s="216" t="s">
        <v>408</v>
      </c>
    </row>
    <row r="183" s="2" customFormat="1" ht="14.4" customHeight="1">
      <c r="A183" s="39"/>
      <c r="B183" s="40"/>
      <c r="C183" s="258" t="s">
        <v>409</v>
      </c>
      <c r="D183" s="258" t="s">
        <v>270</v>
      </c>
      <c r="E183" s="259" t="s">
        <v>410</v>
      </c>
      <c r="F183" s="260" t="s">
        <v>411</v>
      </c>
      <c r="G183" s="261" t="s">
        <v>395</v>
      </c>
      <c r="H183" s="262">
        <v>5</v>
      </c>
      <c r="I183" s="263"/>
      <c r="J183" s="264">
        <f>ROUND(I183*H183,2)</f>
        <v>0</v>
      </c>
      <c r="K183" s="260" t="s">
        <v>134</v>
      </c>
      <c r="L183" s="265"/>
      <c r="M183" s="266" t="s">
        <v>19</v>
      </c>
      <c r="N183" s="267" t="s">
        <v>45</v>
      </c>
      <c r="O183" s="85"/>
      <c r="P183" s="214">
        <f>O183*H183</f>
        <v>0</v>
      </c>
      <c r="Q183" s="214">
        <v>0.027</v>
      </c>
      <c r="R183" s="214">
        <f>Q183*H183</f>
        <v>0.13500000000000001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169</v>
      </c>
      <c r="AT183" s="216" t="s">
        <v>270</v>
      </c>
      <c r="AU183" s="216" t="s">
        <v>84</v>
      </c>
      <c r="AY183" s="18" t="s">
        <v>127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82</v>
      </c>
      <c r="BK183" s="217">
        <f>ROUND(I183*H183,2)</f>
        <v>0</v>
      </c>
      <c r="BL183" s="18" t="s">
        <v>148</v>
      </c>
      <c r="BM183" s="216" t="s">
        <v>412</v>
      </c>
    </row>
    <row r="184" s="2" customFormat="1" ht="14.4" customHeight="1">
      <c r="A184" s="39"/>
      <c r="B184" s="40"/>
      <c r="C184" s="205" t="s">
        <v>413</v>
      </c>
      <c r="D184" s="205" t="s">
        <v>130</v>
      </c>
      <c r="E184" s="206" t="s">
        <v>414</v>
      </c>
      <c r="F184" s="207" t="s">
        <v>415</v>
      </c>
      <c r="G184" s="208" t="s">
        <v>395</v>
      </c>
      <c r="H184" s="209">
        <v>2</v>
      </c>
      <c r="I184" s="210"/>
      <c r="J184" s="211">
        <f>ROUND(I184*H184,2)</f>
        <v>0</v>
      </c>
      <c r="K184" s="207" t="s">
        <v>134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0.21734000000000001</v>
      </c>
      <c r="R184" s="214">
        <f>Q184*H184</f>
        <v>0.43468000000000001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148</v>
      </c>
      <c r="AT184" s="216" t="s">
        <v>130</v>
      </c>
      <c r="AU184" s="216" t="s">
        <v>84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148</v>
      </c>
      <c r="BM184" s="216" t="s">
        <v>416</v>
      </c>
    </row>
    <row r="185" s="2" customFormat="1" ht="14.4" customHeight="1">
      <c r="A185" s="39"/>
      <c r="B185" s="40"/>
      <c r="C185" s="258" t="s">
        <v>417</v>
      </c>
      <c r="D185" s="258" t="s">
        <v>270</v>
      </c>
      <c r="E185" s="259" t="s">
        <v>418</v>
      </c>
      <c r="F185" s="260" t="s">
        <v>419</v>
      </c>
      <c r="G185" s="261" t="s">
        <v>395</v>
      </c>
      <c r="H185" s="262">
        <v>2</v>
      </c>
      <c r="I185" s="263"/>
      <c r="J185" s="264">
        <f>ROUND(I185*H185,2)</f>
        <v>0</v>
      </c>
      <c r="K185" s="260" t="s">
        <v>134</v>
      </c>
      <c r="L185" s="265"/>
      <c r="M185" s="266" t="s">
        <v>19</v>
      </c>
      <c r="N185" s="267" t="s">
        <v>45</v>
      </c>
      <c r="O185" s="85"/>
      <c r="P185" s="214">
        <f>O185*H185</f>
        <v>0</v>
      </c>
      <c r="Q185" s="214">
        <v>0.021999999999999999</v>
      </c>
      <c r="R185" s="214">
        <f>Q185*H185</f>
        <v>0.043999999999999997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169</v>
      </c>
      <c r="AT185" s="216" t="s">
        <v>270</v>
      </c>
      <c r="AU185" s="216" t="s">
        <v>84</v>
      </c>
      <c r="AY185" s="18" t="s">
        <v>127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148</v>
      </c>
      <c r="BM185" s="216" t="s">
        <v>420</v>
      </c>
    </row>
    <row r="186" s="2" customFormat="1" ht="14.4" customHeight="1">
      <c r="A186" s="39"/>
      <c r="B186" s="40"/>
      <c r="C186" s="205" t="s">
        <v>421</v>
      </c>
      <c r="D186" s="205" t="s">
        <v>130</v>
      </c>
      <c r="E186" s="206" t="s">
        <v>422</v>
      </c>
      <c r="F186" s="207" t="s">
        <v>423</v>
      </c>
      <c r="G186" s="208" t="s">
        <v>395</v>
      </c>
      <c r="H186" s="209">
        <v>5</v>
      </c>
      <c r="I186" s="210"/>
      <c r="J186" s="211">
        <f>ROUND(I186*H186,2)</f>
        <v>0</v>
      </c>
      <c r="K186" s="207" t="s">
        <v>134</v>
      </c>
      <c r="L186" s="45"/>
      <c r="M186" s="212" t="s">
        <v>19</v>
      </c>
      <c r="N186" s="213" t="s">
        <v>45</v>
      </c>
      <c r="O186" s="85"/>
      <c r="P186" s="214">
        <f>O186*H186</f>
        <v>0</v>
      </c>
      <c r="Q186" s="214">
        <v>0.21734000000000001</v>
      </c>
      <c r="R186" s="214">
        <f>Q186*H186</f>
        <v>1.0867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148</v>
      </c>
      <c r="AT186" s="216" t="s">
        <v>130</v>
      </c>
      <c r="AU186" s="216" t="s">
        <v>84</v>
      </c>
      <c r="AY186" s="18" t="s">
        <v>127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148</v>
      </c>
      <c r="BM186" s="216" t="s">
        <v>424</v>
      </c>
    </row>
    <row r="187" s="2" customFormat="1" ht="14.4" customHeight="1">
      <c r="A187" s="39"/>
      <c r="B187" s="40"/>
      <c r="C187" s="258" t="s">
        <v>425</v>
      </c>
      <c r="D187" s="258" t="s">
        <v>270</v>
      </c>
      <c r="E187" s="259" t="s">
        <v>426</v>
      </c>
      <c r="F187" s="260" t="s">
        <v>427</v>
      </c>
      <c r="G187" s="261" t="s">
        <v>395</v>
      </c>
      <c r="H187" s="262">
        <v>5</v>
      </c>
      <c r="I187" s="263"/>
      <c r="J187" s="264">
        <f>ROUND(I187*H187,2)</f>
        <v>0</v>
      </c>
      <c r="K187" s="260" t="s">
        <v>134</v>
      </c>
      <c r="L187" s="265"/>
      <c r="M187" s="266" t="s">
        <v>19</v>
      </c>
      <c r="N187" s="267" t="s">
        <v>45</v>
      </c>
      <c r="O187" s="85"/>
      <c r="P187" s="214">
        <f>O187*H187</f>
        <v>0</v>
      </c>
      <c r="Q187" s="214">
        <v>0.050599999999999999</v>
      </c>
      <c r="R187" s="214">
        <f>Q187*H187</f>
        <v>0.253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169</v>
      </c>
      <c r="AT187" s="216" t="s">
        <v>270</v>
      </c>
      <c r="AU187" s="216" t="s">
        <v>84</v>
      </c>
      <c r="AY187" s="18" t="s">
        <v>127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148</v>
      </c>
      <c r="BM187" s="216" t="s">
        <v>428</v>
      </c>
    </row>
    <row r="188" s="2" customFormat="1">
      <c r="A188" s="39"/>
      <c r="B188" s="40"/>
      <c r="C188" s="41"/>
      <c r="D188" s="218" t="s">
        <v>141</v>
      </c>
      <c r="E188" s="41"/>
      <c r="F188" s="219" t="s">
        <v>429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141</v>
      </c>
      <c r="AU188" s="18" t="s">
        <v>84</v>
      </c>
    </row>
    <row r="189" s="2" customFormat="1" ht="14.4" customHeight="1">
      <c r="A189" s="39"/>
      <c r="B189" s="40"/>
      <c r="C189" s="258" t="s">
        <v>430</v>
      </c>
      <c r="D189" s="258" t="s">
        <v>270</v>
      </c>
      <c r="E189" s="259" t="s">
        <v>431</v>
      </c>
      <c r="F189" s="260" t="s">
        <v>432</v>
      </c>
      <c r="G189" s="261" t="s">
        <v>395</v>
      </c>
      <c r="H189" s="262">
        <v>5</v>
      </c>
      <c r="I189" s="263"/>
      <c r="J189" s="264">
        <f>ROUND(I189*H189,2)</f>
        <v>0</v>
      </c>
      <c r="K189" s="260" t="s">
        <v>134</v>
      </c>
      <c r="L189" s="265"/>
      <c r="M189" s="266" t="s">
        <v>19</v>
      </c>
      <c r="N189" s="267" t="s">
        <v>45</v>
      </c>
      <c r="O189" s="85"/>
      <c r="P189" s="214">
        <f>O189*H189</f>
        <v>0</v>
      </c>
      <c r="Q189" s="214">
        <v>0.0040000000000000001</v>
      </c>
      <c r="R189" s="214">
        <f>Q189*H189</f>
        <v>0.02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169</v>
      </c>
      <c r="AT189" s="216" t="s">
        <v>270</v>
      </c>
      <c r="AU189" s="216" t="s">
        <v>84</v>
      </c>
      <c r="AY189" s="18" t="s">
        <v>127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82</v>
      </c>
      <c r="BK189" s="217">
        <f>ROUND(I189*H189,2)</f>
        <v>0</v>
      </c>
      <c r="BL189" s="18" t="s">
        <v>148</v>
      </c>
      <c r="BM189" s="216" t="s">
        <v>433</v>
      </c>
    </row>
    <row r="190" s="2" customFormat="1" ht="14.4" customHeight="1">
      <c r="A190" s="39"/>
      <c r="B190" s="40"/>
      <c r="C190" s="205" t="s">
        <v>434</v>
      </c>
      <c r="D190" s="205" t="s">
        <v>130</v>
      </c>
      <c r="E190" s="206" t="s">
        <v>435</v>
      </c>
      <c r="F190" s="207" t="s">
        <v>436</v>
      </c>
      <c r="G190" s="208" t="s">
        <v>395</v>
      </c>
      <c r="H190" s="209">
        <v>2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0.42368</v>
      </c>
      <c r="R190" s="214">
        <f>Q190*H190</f>
        <v>0.84736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148</v>
      </c>
      <c r="AT190" s="216" t="s">
        <v>130</v>
      </c>
      <c r="AU190" s="216" t="s">
        <v>84</v>
      </c>
      <c r="AY190" s="18" t="s">
        <v>127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148</v>
      </c>
      <c r="BM190" s="216" t="s">
        <v>437</v>
      </c>
    </row>
    <row r="191" s="2" customFormat="1">
      <c r="A191" s="39"/>
      <c r="B191" s="40"/>
      <c r="C191" s="41"/>
      <c r="D191" s="218" t="s">
        <v>141</v>
      </c>
      <c r="E191" s="41"/>
      <c r="F191" s="219" t="s">
        <v>438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141</v>
      </c>
      <c r="AU191" s="18" t="s">
        <v>84</v>
      </c>
    </row>
    <row r="192" s="2" customFormat="1" ht="14.4" customHeight="1">
      <c r="A192" s="39"/>
      <c r="B192" s="40"/>
      <c r="C192" s="205" t="s">
        <v>439</v>
      </c>
      <c r="D192" s="205" t="s">
        <v>130</v>
      </c>
      <c r="E192" s="206" t="s">
        <v>440</v>
      </c>
      <c r="F192" s="207" t="s">
        <v>441</v>
      </c>
      <c r="G192" s="208" t="s">
        <v>395</v>
      </c>
      <c r="H192" s="209">
        <v>4</v>
      </c>
      <c r="I192" s="210"/>
      <c r="J192" s="211">
        <f>ROUND(I192*H192,2)</f>
        <v>0</v>
      </c>
      <c r="K192" s="207" t="s">
        <v>134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0.42080000000000001</v>
      </c>
      <c r="R192" s="214">
        <f>Q192*H192</f>
        <v>1.6832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148</v>
      </c>
      <c r="AT192" s="216" t="s">
        <v>130</v>
      </c>
      <c r="AU192" s="216" t="s">
        <v>84</v>
      </c>
      <c r="AY192" s="18" t="s">
        <v>127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148</v>
      </c>
      <c r="BM192" s="216" t="s">
        <v>442</v>
      </c>
    </row>
    <row r="193" s="12" customFormat="1" ht="22.8" customHeight="1">
      <c r="A193" s="12"/>
      <c r="B193" s="189"/>
      <c r="C193" s="190"/>
      <c r="D193" s="191" t="s">
        <v>73</v>
      </c>
      <c r="E193" s="203" t="s">
        <v>176</v>
      </c>
      <c r="F193" s="203" t="s">
        <v>443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SUM(P194:P229)</f>
        <v>0</v>
      </c>
      <c r="Q193" s="197"/>
      <c r="R193" s="198">
        <f>SUM(R194:R229)</f>
        <v>79.459018399999991</v>
      </c>
      <c r="S193" s="197"/>
      <c r="T193" s="199">
        <f>SUM(T194:T229)</f>
        <v>0.082000000000000003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82</v>
      </c>
      <c r="AT193" s="201" t="s">
        <v>73</v>
      </c>
      <c r="AU193" s="201" t="s">
        <v>82</v>
      </c>
      <c r="AY193" s="200" t="s">
        <v>127</v>
      </c>
      <c r="BK193" s="202">
        <f>SUM(BK194:BK229)</f>
        <v>0</v>
      </c>
    </row>
    <row r="194" s="2" customFormat="1" ht="14.4" customHeight="1">
      <c r="A194" s="39"/>
      <c r="B194" s="40"/>
      <c r="C194" s="205" t="s">
        <v>444</v>
      </c>
      <c r="D194" s="205" t="s">
        <v>130</v>
      </c>
      <c r="E194" s="206" t="s">
        <v>445</v>
      </c>
      <c r="F194" s="207" t="s">
        <v>446</v>
      </c>
      <c r="G194" s="208" t="s">
        <v>395</v>
      </c>
      <c r="H194" s="209">
        <v>1</v>
      </c>
      <c r="I194" s="210"/>
      <c r="J194" s="211">
        <f>ROUND(I194*H194,2)</f>
        <v>0</v>
      </c>
      <c r="K194" s="207" t="s">
        <v>134</v>
      </c>
      <c r="L194" s="45"/>
      <c r="M194" s="212" t="s">
        <v>19</v>
      </c>
      <c r="N194" s="213" t="s">
        <v>45</v>
      </c>
      <c r="O194" s="85"/>
      <c r="P194" s="214">
        <f>O194*H194</f>
        <v>0</v>
      </c>
      <c r="Q194" s="214">
        <v>0.00069999999999999999</v>
      </c>
      <c r="R194" s="214">
        <f>Q194*H194</f>
        <v>0.00069999999999999999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148</v>
      </c>
      <c r="AT194" s="216" t="s">
        <v>130</v>
      </c>
      <c r="AU194" s="216" t="s">
        <v>84</v>
      </c>
      <c r="AY194" s="18" t="s">
        <v>127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82</v>
      </c>
      <c r="BK194" s="217">
        <f>ROUND(I194*H194,2)</f>
        <v>0</v>
      </c>
      <c r="BL194" s="18" t="s">
        <v>148</v>
      </c>
      <c r="BM194" s="216" t="s">
        <v>447</v>
      </c>
    </row>
    <row r="195" s="2" customFormat="1" ht="14.4" customHeight="1">
      <c r="A195" s="39"/>
      <c r="B195" s="40"/>
      <c r="C195" s="258" t="s">
        <v>448</v>
      </c>
      <c r="D195" s="258" t="s">
        <v>270</v>
      </c>
      <c r="E195" s="259" t="s">
        <v>449</v>
      </c>
      <c r="F195" s="260" t="s">
        <v>450</v>
      </c>
      <c r="G195" s="261" t="s">
        <v>395</v>
      </c>
      <c r="H195" s="262">
        <v>1</v>
      </c>
      <c r="I195" s="263"/>
      <c r="J195" s="264">
        <f>ROUND(I195*H195,2)</f>
        <v>0</v>
      </c>
      <c r="K195" s="260" t="s">
        <v>134</v>
      </c>
      <c r="L195" s="265"/>
      <c r="M195" s="266" t="s">
        <v>19</v>
      </c>
      <c r="N195" s="267" t="s">
        <v>45</v>
      </c>
      <c r="O195" s="85"/>
      <c r="P195" s="214">
        <f>O195*H195</f>
        <v>0</v>
      </c>
      <c r="Q195" s="214">
        <v>0.0035999999999999999</v>
      </c>
      <c r="R195" s="214">
        <f>Q195*H195</f>
        <v>0.0035999999999999999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169</v>
      </c>
      <c r="AT195" s="216" t="s">
        <v>270</v>
      </c>
      <c r="AU195" s="216" t="s">
        <v>84</v>
      </c>
      <c r="AY195" s="18" t="s">
        <v>127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82</v>
      </c>
      <c r="BK195" s="217">
        <f>ROUND(I195*H195,2)</f>
        <v>0</v>
      </c>
      <c r="BL195" s="18" t="s">
        <v>148</v>
      </c>
      <c r="BM195" s="216" t="s">
        <v>451</v>
      </c>
    </row>
    <row r="196" s="13" customFormat="1">
      <c r="A196" s="13"/>
      <c r="B196" s="223"/>
      <c r="C196" s="224"/>
      <c r="D196" s="218" t="s">
        <v>204</v>
      </c>
      <c r="E196" s="225" t="s">
        <v>19</v>
      </c>
      <c r="F196" s="226" t="s">
        <v>452</v>
      </c>
      <c r="G196" s="224"/>
      <c r="H196" s="227">
        <v>1</v>
      </c>
      <c r="I196" s="228"/>
      <c r="J196" s="224"/>
      <c r="K196" s="224"/>
      <c r="L196" s="229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204</v>
      </c>
      <c r="AU196" s="233" t="s">
        <v>84</v>
      </c>
      <c r="AV196" s="13" t="s">
        <v>84</v>
      </c>
      <c r="AW196" s="13" t="s">
        <v>35</v>
      </c>
      <c r="AX196" s="13" t="s">
        <v>82</v>
      </c>
      <c r="AY196" s="233" t="s">
        <v>127</v>
      </c>
    </row>
    <row r="197" s="2" customFormat="1" ht="14.4" customHeight="1">
      <c r="A197" s="39"/>
      <c r="B197" s="40"/>
      <c r="C197" s="205" t="s">
        <v>453</v>
      </c>
      <c r="D197" s="205" t="s">
        <v>130</v>
      </c>
      <c r="E197" s="206" t="s">
        <v>454</v>
      </c>
      <c r="F197" s="207" t="s">
        <v>455</v>
      </c>
      <c r="G197" s="208" t="s">
        <v>395</v>
      </c>
      <c r="H197" s="209">
        <v>1</v>
      </c>
      <c r="I197" s="210"/>
      <c r="J197" s="211">
        <f>ROUND(I197*H197,2)</f>
        <v>0</v>
      </c>
      <c r="K197" s="207" t="s">
        <v>134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0.11241</v>
      </c>
      <c r="R197" s="214">
        <f>Q197*H197</f>
        <v>0.11241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148</v>
      </c>
      <c r="AT197" s="216" t="s">
        <v>130</v>
      </c>
      <c r="AU197" s="216" t="s">
        <v>84</v>
      </c>
      <c r="AY197" s="18" t="s">
        <v>127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148</v>
      </c>
      <c r="BM197" s="216" t="s">
        <v>456</v>
      </c>
    </row>
    <row r="198" s="2" customFormat="1" ht="14.4" customHeight="1">
      <c r="A198" s="39"/>
      <c r="B198" s="40"/>
      <c r="C198" s="258" t="s">
        <v>457</v>
      </c>
      <c r="D198" s="258" t="s">
        <v>270</v>
      </c>
      <c r="E198" s="259" t="s">
        <v>458</v>
      </c>
      <c r="F198" s="260" t="s">
        <v>459</v>
      </c>
      <c r="G198" s="261" t="s">
        <v>395</v>
      </c>
      <c r="H198" s="262">
        <v>1</v>
      </c>
      <c r="I198" s="263"/>
      <c r="J198" s="264">
        <f>ROUND(I198*H198,2)</f>
        <v>0</v>
      </c>
      <c r="K198" s="260" t="s">
        <v>134</v>
      </c>
      <c r="L198" s="265"/>
      <c r="M198" s="266" t="s">
        <v>19</v>
      </c>
      <c r="N198" s="267" t="s">
        <v>45</v>
      </c>
      <c r="O198" s="85"/>
      <c r="P198" s="214">
        <f>O198*H198</f>
        <v>0</v>
      </c>
      <c r="Q198" s="214">
        <v>0.0064999999999999997</v>
      </c>
      <c r="R198" s="214">
        <f>Q198*H198</f>
        <v>0.0064999999999999997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169</v>
      </c>
      <c r="AT198" s="216" t="s">
        <v>270</v>
      </c>
      <c r="AU198" s="216" t="s">
        <v>84</v>
      </c>
      <c r="AY198" s="18" t="s">
        <v>127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148</v>
      </c>
      <c r="BM198" s="216" t="s">
        <v>460</v>
      </c>
    </row>
    <row r="199" s="2" customFormat="1" ht="14.4" customHeight="1">
      <c r="A199" s="39"/>
      <c r="B199" s="40"/>
      <c r="C199" s="205" t="s">
        <v>461</v>
      </c>
      <c r="D199" s="205" t="s">
        <v>130</v>
      </c>
      <c r="E199" s="206" t="s">
        <v>462</v>
      </c>
      <c r="F199" s="207" t="s">
        <v>463</v>
      </c>
      <c r="G199" s="208" t="s">
        <v>464</v>
      </c>
      <c r="H199" s="209">
        <v>1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45</v>
      </c>
      <c r="O199" s="85"/>
      <c r="P199" s="214">
        <f>O199*H199</f>
        <v>0</v>
      </c>
      <c r="Q199" s="214">
        <v>0.11241</v>
      </c>
      <c r="R199" s="214">
        <f>Q199*H199</f>
        <v>0.11241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148</v>
      </c>
      <c r="AT199" s="216" t="s">
        <v>130</v>
      </c>
      <c r="AU199" s="216" t="s">
        <v>84</v>
      </c>
      <c r="AY199" s="18" t="s">
        <v>127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148</v>
      </c>
      <c r="BM199" s="216" t="s">
        <v>465</v>
      </c>
    </row>
    <row r="200" s="2" customFormat="1">
      <c r="A200" s="39"/>
      <c r="B200" s="40"/>
      <c r="C200" s="41"/>
      <c r="D200" s="218" t="s">
        <v>141</v>
      </c>
      <c r="E200" s="41"/>
      <c r="F200" s="219" t="s">
        <v>466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141</v>
      </c>
      <c r="AU200" s="18" t="s">
        <v>84</v>
      </c>
    </row>
    <row r="201" s="2" customFormat="1" ht="14.4" customHeight="1">
      <c r="A201" s="39"/>
      <c r="B201" s="40"/>
      <c r="C201" s="205" t="s">
        <v>467</v>
      </c>
      <c r="D201" s="205" t="s">
        <v>130</v>
      </c>
      <c r="E201" s="206" t="s">
        <v>468</v>
      </c>
      <c r="F201" s="207" t="s">
        <v>469</v>
      </c>
      <c r="G201" s="208" t="s">
        <v>395</v>
      </c>
      <c r="H201" s="209">
        <v>2</v>
      </c>
      <c r="I201" s="210"/>
      <c r="J201" s="211">
        <f>ROUND(I201*H201,2)</f>
        <v>0</v>
      </c>
      <c r="K201" s="207" t="s">
        <v>134</v>
      </c>
      <c r="L201" s="45"/>
      <c r="M201" s="212" t="s">
        <v>19</v>
      </c>
      <c r="N201" s="213" t="s">
        <v>45</v>
      </c>
      <c r="O201" s="85"/>
      <c r="P201" s="214">
        <f>O201*H201</f>
        <v>0</v>
      </c>
      <c r="Q201" s="214">
        <v>0.11241</v>
      </c>
      <c r="R201" s="214">
        <f>Q201*H201</f>
        <v>0.22481999999999999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148</v>
      </c>
      <c r="AT201" s="216" t="s">
        <v>130</v>
      </c>
      <c r="AU201" s="216" t="s">
        <v>84</v>
      </c>
      <c r="AY201" s="18" t="s">
        <v>127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82</v>
      </c>
      <c r="BK201" s="217">
        <f>ROUND(I201*H201,2)</f>
        <v>0</v>
      </c>
      <c r="BL201" s="18" t="s">
        <v>148</v>
      </c>
      <c r="BM201" s="216" t="s">
        <v>470</v>
      </c>
    </row>
    <row r="202" s="2" customFormat="1">
      <c r="A202" s="39"/>
      <c r="B202" s="40"/>
      <c r="C202" s="41"/>
      <c r="D202" s="218" t="s">
        <v>141</v>
      </c>
      <c r="E202" s="41"/>
      <c r="F202" s="219" t="s">
        <v>471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141</v>
      </c>
      <c r="AU202" s="18" t="s">
        <v>84</v>
      </c>
    </row>
    <row r="203" s="2" customFormat="1" ht="14.4" customHeight="1">
      <c r="A203" s="39"/>
      <c r="B203" s="40"/>
      <c r="C203" s="205" t="s">
        <v>472</v>
      </c>
      <c r="D203" s="205" t="s">
        <v>130</v>
      </c>
      <c r="E203" s="206" t="s">
        <v>473</v>
      </c>
      <c r="F203" s="207" t="s">
        <v>474</v>
      </c>
      <c r="G203" s="208" t="s">
        <v>220</v>
      </c>
      <c r="H203" s="209">
        <v>69</v>
      </c>
      <c r="I203" s="210"/>
      <c r="J203" s="211">
        <f>ROUND(I203*H203,2)</f>
        <v>0</v>
      </c>
      <c r="K203" s="207" t="s">
        <v>134</v>
      </c>
      <c r="L203" s="45"/>
      <c r="M203" s="212" t="s">
        <v>19</v>
      </c>
      <c r="N203" s="213" t="s">
        <v>45</v>
      </c>
      <c r="O203" s="85"/>
      <c r="P203" s="214">
        <f>O203*H203</f>
        <v>0</v>
      </c>
      <c r="Q203" s="214">
        <v>0.0016000000000000001</v>
      </c>
      <c r="R203" s="214">
        <f>Q203*H203</f>
        <v>0.11040000000000001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148</v>
      </c>
      <c r="AT203" s="216" t="s">
        <v>130</v>
      </c>
      <c r="AU203" s="216" t="s">
        <v>84</v>
      </c>
      <c r="AY203" s="18" t="s">
        <v>127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82</v>
      </c>
      <c r="BK203" s="217">
        <f>ROUND(I203*H203,2)</f>
        <v>0</v>
      </c>
      <c r="BL203" s="18" t="s">
        <v>148</v>
      </c>
      <c r="BM203" s="216" t="s">
        <v>475</v>
      </c>
    </row>
    <row r="204" s="13" customFormat="1">
      <c r="A204" s="13"/>
      <c r="B204" s="223"/>
      <c r="C204" s="224"/>
      <c r="D204" s="218" t="s">
        <v>204</v>
      </c>
      <c r="E204" s="225" t="s">
        <v>19</v>
      </c>
      <c r="F204" s="226" t="s">
        <v>476</v>
      </c>
      <c r="G204" s="224"/>
      <c r="H204" s="227">
        <v>69</v>
      </c>
      <c r="I204" s="228"/>
      <c r="J204" s="224"/>
      <c r="K204" s="224"/>
      <c r="L204" s="229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204</v>
      </c>
      <c r="AU204" s="233" t="s">
        <v>84</v>
      </c>
      <c r="AV204" s="13" t="s">
        <v>84</v>
      </c>
      <c r="AW204" s="13" t="s">
        <v>35</v>
      </c>
      <c r="AX204" s="13" t="s">
        <v>82</v>
      </c>
      <c r="AY204" s="233" t="s">
        <v>127</v>
      </c>
    </row>
    <row r="205" s="2" customFormat="1" ht="24.15" customHeight="1">
      <c r="A205" s="39"/>
      <c r="B205" s="40"/>
      <c r="C205" s="205" t="s">
        <v>477</v>
      </c>
      <c r="D205" s="205" t="s">
        <v>130</v>
      </c>
      <c r="E205" s="206" t="s">
        <v>478</v>
      </c>
      <c r="F205" s="207" t="s">
        <v>479</v>
      </c>
      <c r="G205" s="208" t="s">
        <v>220</v>
      </c>
      <c r="H205" s="209">
        <v>69</v>
      </c>
      <c r="I205" s="210"/>
      <c r="J205" s="211">
        <f>ROUND(I205*H205,2)</f>
        <v>0</v>
      </c>
      <c r="K205" s="207" t="s">
        <v>134</v>
      </c>
      <c r="L205" s="45"/>
      <c r="M205" s="212" t="s">
        <v>19</v>
      </c>
      <c r="N205" s="213" t="s">
        <v>45</v>
      </c>
      <c r="O205" s="85"/>
      <c r="P205" s="214">
        <f>O205*H205</f>
        <v>0</v>
      </c>
      <c r="Q205" s="214">
        <v>1.0000000000000001E-05</v>
      </c>
      <c r="R205" s="214">
        <f>Q205*H205</f>
        <v>0.00069000000000000008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148</v>
      </c>
      <c r="AT205" s="216" t="s">
        <v>130</v>
      </c>
      <c r="AU205" s="216" t="s">
        <v>84</v>
      </c>
      <c r="AY205" s="18" t="s">
        <v>127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148</v>
      </c>
      <c r="BM205" s="216" t="s">
        <v>480</v>
      </c>
    </row>
    <row r="206" s="2" customFormat="1" ht="24.15" customHeight="1">
      <c r="A206" s="39"/>
      <c r="B206" s="40"/>
      <c r="C206" s="205" t="s">
        <v>481</v>
      </c>
      <c r="D206" s="205" t="s">
        <v>130</v>
      </c>
      <c r="E206" s="206" t="s">
        <v>482</v>
      </c>
      <c r="F206" s="207" t="s">
        <v>483</v>
      </c>
      <c r="G206" s="208" t="s">
        <v>389</v>
      </c>
      <c r="H206" s="209">
        <v>158</v>
      </c>
      <c r="I206" s="210"/>
      <c r="J206" s="211">
        <f>ROUND(I206*H206,2)</f>
        <v>0</v>
      </c>
      <c r="K206" s="207" t="s">
        <v>134</v>
      </c>
      <c r="L206" s="45"/>
      <c r="M206" s="212" t="s">
        <v>19</v>
      </c>
      <c r="N206" s="213" t="s">
        <v>45</v>
      </c>
      <c r="O206" s="85"/>
      <c r="P206" s="214">
        <f>O206*H206</f>
        <v>0</v>
      </c>
      <c r="Q206" s="214">
        <v>0.15540000000000001</v>
      </c>
      <c r="R206" s="214">
        <f>Q206*H206</f>
        <v>24.5532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148</v>
      </c>
      <c r="AT206" s="216" t="s">
        <v>130</v>
      </c>
      <c r="AU206" s="216" t="s">
        <v>84</v>
      </c>
      <c r="AY206" s="18" t="s">
        <v>127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82</v>
      </c>
      <c r="BK206" s="217">
        <f>ROUND(I206*H206,2)</f>
        <v>0</v>
      </c>
      <c r="BL206" s="18" t="s">
        <v>148</v>
      </c>
      <c r="BM206" s="216" t="s">
        <v>484</v>
      </c>
    </row>
    <row r="207" s="2" customFormat="1" ht="14.4" customHeight="1">
      <c r="A207" s="39"/>
      <c r="B207" s="40"/>
      <c r="C207" s="258" t="s">
        <v>485</v>
      </c>
      <c r="D207" s="258" t="s">
        <v>270</v>
      </c>
      <c r="E207" s="259" t="s">
        <v>486</v>
      </c>
      <c r="F207" s="260" t="s">
        <v>487</v>
      </c>
      <c r="G207" s="261" t="s">
        <v>389</v>
      </c>
      <c r="H207" s="262">
        <v>112.27</v>
      </c>
      <c r="I207" s="263"/>
      <c r="J207" s="264">
        <f>ROUND(I207*H207,2)</f>
        <v>0</v>
      </c>
      <c r="K207" s="260" t="s">
        <v>134</v>
      </c>
      <c r="L207" s="265"/>
      <c r="M207" s="266" t="s">
        <v>19</v>
      </c>
      <c r="N207" s="267" t="s">
        <v>45</v>
      </c>
      <c r="O207" s="85"/>
      <c r="P207" s="214">
        <f>O207*H207</f>
        <v>0</v>
      </c>
      <c r="Q207" s="214">
        <v>0.085000000000000006</v>
      </c>
      <c r="R207" s="214">
        <f>Q207*H207</f>
        <v>9.5429500000000012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169</v>
      </c>
      <c r="AT207" s="216" t="s">
        <v>270</v>
      </c>
      <c r="AU207" s="216" t="s">
        <v>84</v>
      </c>
      <c r="AY207" s="18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148</v>
      </c>
      <c r="BM207" s="216" t="s">
        <v>488</v>
      </c>
    </row>
    <row r="208" s="13" customFormat="1">
      <c r="A208" s="13"/>
      <c r="B208" s="223"/>
      <c r="C208" s="224"/>
      <c r="D208" s="218" t="s">
        <v>204</v>
      </c>
      <c r="E208" s="225" t="s">
        <v>19</v>
      </c>
      <c r="F208" s="226" t="s">
        <v>489</v>
      </c>
      <c r="G208" s="224"/>
      <c r="H208" s="227">
        <v>109</v>
      </c>
      <c r="I208" s="228"/>
      <c r="J208" s="224"/>
      <c r="K208" s="224"/>
      <c r="L208" s="229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204</v>
      </c>
      <c r="AU208" s="233" t="s">
        <v>84</v>
      </c>
      <c r="AV208" s="13" t="s">
        <v>84</v>
      </c>
      <c r="AW208" s="13" t="s">
        <v>35</v>
      </c>
      <c r="AX208" s="13" t="s">
        <v>82</v>
      </c>
      <c r="AY208" s="233" t="s">
        <v>127</v>
      </c>
    </row>
    <row r="209" s="13" customFormat="1">
      <c r="A209" s="13"/>
      <c r="B209" s="223"/>
      <c r="C209" s="224"/>
      <c r="D209" s="218" t="s">
        <v>204</v>
      </c>
      <c r="E209" s="224"/>
      <c r="F209" s="226" t="s">
        <v>490</v>
      </c>
      <c r="G209" s="224"/>
      <c r="H209" s="227">
        <v>112.27</v>
      </c>
      <c r="I209" s="228"/>
      <c r="J209" s="224"/>
      <c r="K209" s="224"/>
      <c r="L209" s="229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204</v>
      </c>
      <c r="AU209" s="233" t="s">
        <v>84</v>
      </c>
      <c r="AV209" s="13" t="s">
        <v>84</v>
      </c>
      <c r="AW209" s="13" t="s">
        <v>4</v>
      </c>
      <c r="AX209" s="13" t="s">
        <v>82</v>
      </c>
      <c r="AY209" s="233" t="s">
        <v>127</v>
      </c>
    </row>
    <row r="210" s="2" customFormat="1" ht="14.4" customHeight="1">
      <c r="A210" s="39"/>
      <c r="B210" s="40"/>
      <c r="C210" s="258" t="s">
        <v>491</v>
      </c>
      <c r="D210" s="258" t="s">
        <v>270</v>
      </c>
      <c r="E210" s="259" t="s">
        <v>492</v>
      </c>
      <c r="F210" s="260" t="s">
        <v>493</v>
      </c>
      <c r="G210" s="261" t="s">
        <v>389</v>
      </c>
      <c r="H210" s="262">
        <v>39.140000000000001</v>
      </c>
      <c r="I210" s="263"/>
      <c r="J210" s="264">
        <f>ROUND(I210*H210,2)</f>
        <v>0</v>
      </c>
      <c r="K210" s="260" t="s">
        <v>134</v>
      </c>
      <c r="L210" s="265"/>
      <c r="M210" s="266" t="s">
        <v>19</v>
      </c>
      <c r="N210" s="267" t="s">
        <v>45</v>
      </c>
      <c r="O210" s="85"/>
      <c r="P210" s="214">
        <f>O210*H210</f>
        <v>0</v>
      </c>
      <c r="Q210" s="214">
        <v>0.048300000000000003</v>
      </c>
      <c r="R210" s="214">
        <f>Q210*H210</f>
        <v>1.8904620000000001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169</v>
      </c>
      <c r="AT210" s="216" t="s">
        <v>270</v>
      </c>
      <c r="AU210" s="216" t="s">
        <v>84</v>
      </c>
      <c r="AY210" s="18" t="s">
        <v>127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82</v>
      </c>
      <c r="BK210" s="217">
        <f>ROUND(I210*H210,2)</f>
        <v>0</v>
      </c>
      <c r="BL210" s="18" t="s">
        <v>148</v>
      </c>
      <c r="BM210" s="216" t="s">
        <v>494</v>
      </c>
    </row>
    <row r="211" s="13" customFormat="1">
      <c r="A211" s="13"/>
      <c r="B211" s="223"/>
      <c r="C211" s="224"/>
      <c r="D211" s="218" t="s">
        <v>204</v>
      </c>
      <c r="E211" s="225" t="s">
        <v>19</v>
      </c>
      <c r="F211" s="226" t="s">
        <v>495</v>
      </c>
      <c r="G211" s="224"/>
      <c r="H211" s="227">
        <v>38</v>
      </c>
      <c r="I211" s="228"/>
      <c r="J211" s="224"/>
      <c r="K211" s="224"/>
      <c r="L211" s="229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204</v>
      </c>
      <c r="AU211" s="233" t="s">
        <v>84</v>
      </c>
      <c r="AV211" s="13" t="s">
        <v>84</v>
      </c>
      <c r="AW211" s="13" t="s">
        <v>35</v>
      </c>
      <c r="AX211" s="13" t="s">
        <v>82</v>
      </c>
      <c r="AY211" s="233" t="s">
        <v>127</v>
      </c>
    </row>
    <row r="212" s="13" customFormat="1">
      <c r="A212" s="13"/>
      <c r="B212" s="223"/>
      <c r="C212" s="224"/>
      <c r="D212" s="218" t="s">
        <v>204</v>
      </c>
      <c r="E212" s="224"/>
      <c r="F212" s="226" t="s">
        <v>496</v>
      </c>
      <c r="G212" s="224"/>
      <c r="H212" s="227">
        <v>39.140000000000001</v>
      </c>
      <c r="I212" s="228"/>
      <c r="J212" s="224"/>
      <c r="K212" s="224"/>
      <c r="L212" s="229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204</v>
      </c>
      <c r="AU212" s="233" t="s">
        <v>84</v>
      </c>
      <c r="AV212" s="13" t="s">
        <v>84</v>
      </c>
      <c r="AW212" s="13" t="s">
        <v>4</v>
      </c>
      <c r="AX212" s="13" t="s">
        <v>82</v>
      </c>
      <c r="AY212" s="233" t="s">
        <v>127</v>
      </c>
    </row>
    <row r="213" s="2" customFormat="1" ht="14.4" customHeight="1">
      <c r="A213" s="39"/>
      <c r="B213" s="40"/>
      <c r="C213" s="258" t="s">
        <v>497</v>
      </c>
      <c r="D213" s="258" t="s">
        <v>270</v>
      </c>
      <c r="E213" s="259" t="s">
        <v>498</v>
      </c>
      <c r="F213" s="260" t="s">
        <v>499</v>
      </c>
      <c r="G213" s="261" t="s">
        <v>389</v>
      </c>
      <c r="H213" s="262">
        <v>11</v>
      </c>
      <c r="I213" s="263"/>
      <c r="J213" s="264">
        <f>ROUND(I213*H213,2)</f>
        <v>0</v>
      </c>
      <c r="K213" s="260" t="s">
        <v>134</v>
      </c>
      <c r="L213" s="265"/>
      <c r="M213" s="266" t="s">
        <v>19</v>
      </c>
      <c r="N213" s="267" t="s">
        <v>45</v>
      </c>
      <c r="O213" s="85"/>
      <c r="P213" s="214">
        <f>O213*H213</f>
        <v>0</v>
      </c>
      <c r="Q213" s="214">
        <v>0.065670000000000006</v>
      </c>
      <c r="R213" s="214">
        <f>Q213*H213</f>
        <v>0.72237000000000007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169</v>
      </c>
      <c r="AT213" s="216" t="s">
        <v>270</v>
      </c>
      <c r="AU213" s="216" t="s">
        <v>84</v>
      </c>
      <c r="AY213" s="18" t="s">
        <v>127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82</v>
      </c>
      <c r="BK213" s="217">
        <f>ROUND(I213*H213,2)</f>
        <v>0</v>
      </c>
      <c r="BL213" s="18" t="s">
        <v>148</v>
      </c>
      <c r="BM213" s="216" t="s">
        <v>500</v>
      </c>
    </row>
    <row r="214" s="2" customFormat="1" ht="24.15" customHeight="1">
      <c r="A214" s="39"/>
      <c r="B214" s="40"/>
      <c r="C214" s="205" t="s">
        <v>501</v>
      </c>
      <c r="D214" s="205" t="s">
        <v>130</v>
      </c>
      <c r="E214" s="206" t="s">
        <v>502</v>
      </c>
      <c r="F214" s="207" t="s">
        <v>503</v>
      </c>
      <c r="G214" s="208" t="s">
        <v>389</v>
      </c>
      <c r="H214" s="209">
        <v>174</v>
      </c>
      <c r="I214" s="210"/>
      <c r="J214" s="211">
        <f>ROUND(I214*H214,2)</f>
        <v>0</v>
      </c>
      <c r="K214" s="207" t="s">
        <v>134</v>
      </c>
      <c r="L214" s="45"/>
      <c r="M214" s="212" t="s">
        <v>19</v>
      </c>
      <c r="N214" s="213" t="s">
        <v>45</v>
      </c>
      <c r="O214" s="85"/>
      <c r="P214" s="214">
        <f>O214*H214</f>
        <v>0</v>
      </c>
      <c r="Q214" s="214">
        <v>0.1295</v>
      </c>
      <c r="R214" s="214">
        <f>Q214*H214</f>
        <v>22.533000000000001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148</v>
      </c>
      <c r="AT214" s="216" t="s">
        <v>130</v>
      </c>
      <c r="AU214" s="216" t="s">
        <v>84</v>
      </c>
      <c r="AY214" s="18" t="s">
        <v>127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82</v>
      </c>
      <c r="BK214" s="217">
        <f>ROUND(I214*H214,2)</f>
        <v>0</v>
      </c>
      <c r="BL214" s="18" t="s">
        <v>148</v>
      </c>
      <c r="BM214" s="216" t="s">
        <v>504</v>
      </c>
    </row>
    <row r="215" s="2" customFormat="1" ht="14.4" customHeight="1">
      <c r="A215" s="39"/>
      <c r="B215" s="40"/>
      <c r="C215" s="258" t="s">
        <v>505</v>
      </c>
      <c r="D215" s="258" t="s">
        <v>270</v>
      </c>
      <c r="E215" s="259" t="s">
        <v>506</v>
      </c>
      <c r="F215" s="260" t="s">
        <v>507</v>
      </c>
      <c r="G215" s="261" t="s">
        <v>389</v>
      </c>
      <c r="H215" s="262">
        <v>179.22</v>
      </c>
      <c r="I215" s="263"/>
      <c r="J215" s="264">
        <f>ROUND(I215*H215,2)</f>
        <v>0</v>
      </c>
      <c r="K215" s="260" t="s">
        <v>134</v>
      </c>
      <c r="L215" s="265"/>
      <c r="M215" s="266" t="s">
        <v>19</v>
      </c>
      <c r="N215" s="267" t="s">
        <v>45</v>
      </c>
      <c r="O215" s="85"/>
      <c r="P215" s="214">
        <f>O215*H215</f>
        <v>0</v>
      </c>
      <c r="Q215" s="214">
        <v>0.056120000000000003</v>
      </c>
      <c r="R215" s="214">
        <f>Q215*H215</f>
        <v>10.0578264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169</v>
      </c>
      <c r="AT215" s="216" t="s">
        <v>270</v>
      </c>
      <c r="AU215" s="216" t="s">
        <v>84</v>
      </c>
      <c r="AY215" s="18" t="s">
        <v>127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82</v>
      </c>
      <c r="BK215" s="217">
        <f>ROUND(I215*H215,2)</f>
        <v>0</v>
      </c>
      <c r="BL215" s="18" t="s">
        <v>148</v>
      </c>
      <c r="BM215" s="216" t="s">
        <v>508</v>
      </c>
    </row>
    <row r="216" s="13" customFormat="1">
      <c r="A216" s="13"/>
      <c r="B216" s="223"/>
      <c r="C216" s="224"/>
      <c r="D216" s="218" t="s">
        <v>204</v>
      </c>
      <c r="E216" s="225" t="s">
        <v>19</v>
      </c>
      <c r="F216" s="226" t="s">
        <v>509</v>
      </c>
      <c r="G216" s="224"/>
      <c r="H216" s="227">
        <v>174</v>
      </c>
      <c r="I216" s="228"/>
      <c r="J216" s="224"/>
      <c r="K216" s="224"/>
      <c r="L216" s="229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204</v>
      </c>
      <c r="AU216" s="233" t="s">
        <v>84</v>
      </c>
      <c r="AV216" s="13" t="s">
        <v>84</v>
      </c>
      <c r="AW216" s="13" t="s">
        <v>35</v>
      </c>
      <c r="AX216" s="13" t="s">
        <v>82</v>
      </c>
      <c r="AY216" s="233" t="s">
        <v>127</v>
      </c>
    </row>
    <row r="217" s="13" customFormat="1">
      <c r="A217" s="13"/>
      <c r="B217" s="223"/>
      <c r="C217" s="224"/>
      <c r="D217" s="218" t="s">
        <v>204</v>
      </c>
      <c r="E217" s="224"/>
      <c r="F217" s="226" t="s">
        <v>510</v>
      </c>
      <c r="G217" s="224"/>
      <c r="H217" s="227">
        <v>179.22</v>
      </c>
      <c r="I217" s="228"/>
      <c r="J217" s="224"/>
      <c r="K217" s="224"/>
      <c r="L217" s="229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204</v>
      </c>
      <c r="AU217" s="233" t="s">
        <v>84</v>
      </c>
      <c r="AV217" s="13" t="s">
        <v>84</v>
      </c>
      <c r="AW217" s="13" t="s">
        <v>4</v>
      </c>
      <c r="AX217" s="13" t="s">
        <v>82</v>
      </c>
      <c r="AY217" s="233" t="s">
        <v>127</v>
      </c>
    </row>
    <row r="218" s="2" customFormat="1" ht="24.15" customHeight="1">
      <c r="A218" s="39"/>
      <c r="B218" s="40"/>
      <c r="C218" s="205" t="s">
        <v>511</v>
      </c>
      <c r="D218" s="205" t="s">
        <v>130</v>
      </c>
      <c r="E218" s="206" t="s">
        <v>512</v>
      </c>
      <c r="F218" s="207" t="s">
        <v>513</v>
      </c>
      <c r="G218" s="208" t="s">
        <v>389</v>
      </c>
      <c r="H218" s="209">
        <v>17</v>
      </c>
      <c r="I218" s="210"/>
      <c r="J218" s="211">
        <f>ROUND(I218*H218,2)</f>
        <v>0</v>
      </c>
      <c r="K218" s="207" t="s">
        <v>134</v>
      </c>
      <c r="L218" s="45"/>
      <c r="M218" s="212" t="s">
        <v>19</v>
      </c>
      <c r="N218" s="213" t="s">
        <v>45</v>
      </c>
      <c r="O218" s="85"/>
      <c r="P218" s="214">
        <f>O218*H218</f>
        <v>0</v>
      </c>
      <c r="Q218" s="214">
        <v>0.34612999999999999</v>
      </c>
      <c r="R218" s="214">
        <f>Q218*H218</f>
        <v>5.8842099999999995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148</v>
      </c>
      <c r="AT218" s="216" t="s">
        <v>130</v>
      </c>
      <c r="AU218" s="216" t="s">
        <v>84</v>
      </c>
      <c r="AY218" s="18" t="s">
        <v>127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148</v>
      </c>
      <c r="BM218" s="216" t="s">
        <v>514</v>
      </c>
    </row>
    <row r="219" s="2" customFormat="1" ht="14.4" customHeight="1">
      <c r="A219" s="39"/>
      <c r="B219" s="40"/>
      <c r="C219" s="258" t="s">
        <v>515</v>
      </c>
      <c r="D219" s="258" t="s">
        <v>270</v>
      </c>
      <c r="E219" s="259" t="s">
        <v>516</v>
      </c>
      <c r="F219" s="260" t="s">
        <v>517</v>
      </c>
      <c r="G219" s="261" t="s">
        <v>389</v>
      </c>
      <c r="H219" s="262">
        <v>13.26</v>
      </c>
      <c r="I219" s="263"/>
      <c r="J219" s="264">
        <f>ROUND(I219*H219,2)</f>
        <v>0</v>
      </c>
      <c r="K219" s="260" t="s">
        <v>134</v>
      </c>
      <c r="L219" s="265"/>
      <c r="M219" s="266" t="s">
        <v>19</v>
      </c>
      <c r="N219" s="267" t="s">
        <v>45</v>
      </c>
      <c r="O219" s="85"/>
      <c r="P219" s="214">
        <f>O219*H219</f>
        <v>0</v>
      </c>
      <c r="Q219" s="214">
        <v>0.22500000000000001</v>
      </c>
      <c r="R219" s="214">
        <f>Q219*H219</f>
        <v>2.9834999999999998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169</v>
      </c>
      <c r="AT219" s="216" t="s">
        <v>270</v>
      </c>
      <c r="AU219" s="216" t="s">
        <v>84</v>
      </c>
      <c r="AY219" s="18" t="s">
        <v>127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82</v>
      </c>
      <c r="BK219" s="217">
        <f>ROUND(I219*H219,2)</f>
        <v>0</v>
      </c>
      <c r="BL219" s="18" t="s">
        <v>148</v>
      </c>
      <c r="BM219" s="216" t="s">
        <v>518</v>
      </c>
    </row>
    <row r="220" s="13" customFormat="1">
      <c r="A220" s="13"/>
      <c r="B220" s="223"/>
      <c r="C220" s="224"/>
      <c r="D220" s="218" t="s">
        <v>204</v>
      </c>
      <c r="E220" s="224"/>
      <c r="F220" s="226" t="s">
        <v>519</v>
      </c>
      <c r="G220" s="224"/>
      <c r="H220" s="227">
        <v>13.26</v>
      </c>
      <c r="I220" s="228"/>
      <c r="J220" s="224"/>
      <c r="K220" s="224"/>
      <c r="L220" s="229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204</v>
      </c>
      <c r="AU220" s="233" t="s">
        <v>84</v>
      </c>
      <c r="AV220" s="13" t="s">
        <v>84</v>
      </c>
      <c r="AW220" s="13" t="s">
        <v>4</v>
      </c>
      <c r="AX220" s="13" t="s">
        <v>82</v>
      </c>
      <c r="AY220" s="233" t="s">
        <v>127</v>
      </c>
    </row>
    <row r="221" s="2" customFormat="1" ht="14.4" customHeight="1">
      <c r="A221" s="39"/>
      <c r="B221" s="40"/>
      <c r="C221" s="258" t="s">
        <v>520</v>
      </c>
      <c r="D221" s="258" t="s">
        <v>270</v>
      </c>
      <c r="E221" s="259" t="s">
        <v>521</v>
      </c>
      <c r="F221" s="260" t="s">
        <v>522</v>
      </c>
      <c r="G221" s="261" t="s">
        <v>389</v>
      </c>
      <c r="H221" s="262">
        <v>4.0800000000000001</v>
      </c>
      <c r="I221" s="263"/>
      <c r="J221" s="264">
        <f>ROUND(I221*H221,2)</f>
        <v>0</v>
      </c>
      <c r="K221" s="260" t="s">
        <v>134</v>
      </c>
      <c r="L221" s="265"/>
      <c r="M221" s="266" t="s">
        <v>19</v>
      </c>
      <c r="N221" s="267" t="s">
        <v>45</v>
      </c>
      <c r="O221" s="85"/>
      <c r="P221" s="214">
        <f>O221*H221</f>
        <v>0</v>
      </c>
      <c r="Q221" s="214">
        <v>0.14999999999999999</v>
      </c>
      <c r="R221" s="214">
        <f>Q221*H221</f>
        <v>0.61199999999999999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169</v>
      </c>
      <c r="AT221" s="216" t="s">
        <v>270</v>
      </c>
      <c r="AU221" s="216" t="s">
        <v>84</v>
      </c>
      <c r="AY221" s="18" t="s">
        <v>127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82</v>
      </c>
      <c r="BK221" s="217">
        <f>ROUND(I221*H221,2)</f>
        <v>0</v>
      </c>
      <c r="BL221" s="18" t="s">
        <v>148</v>
      </c>
      <c r="BM221" s="216" t="s">
        <v>523</v>
      </c>
    </row>
    <row r="222" s="13" customFormat="1">
      <c r="A222" s="13"/>
      <c r="B222" s="223"/>
      <c r="C222" s="224"/>
      <c r="D222" s="218" t="s">
        <v>204</v>
      </c>
      <c r="E222" s="224"/>
      <c r="F222" s="226" t="s">
        <v>524</v>
      </c>
      <c r="G222" s="224"/>
      <c r="H222" s="227">
        <v>4.0800000000000001</v>
      </c>
      <c r="I222" s="228"/>
      <c r="J222" s="224"/>
      <c r="K222" s="224"/>
      <c r="L222" s="229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204</v>
      </c>
      <c r="AU222" s="233" t="s">
        <v>84</v>
      </c>
      <c r="AV222" s="13" t="s">
        <v>84</v>
      </c>
      <c r="AW222" s="13" t="s">
        <v>4</v>
      </c>
      <c r="AX222" s="13" t="s">
        <v>82</v>
      </c>
      <c r="AY222" s="233" t="s">
        <v>127</v>
      </c>
    </row>
    <row r="223" s="2" customFormat="1" ht="24.15" customHeight="1">
      <c r="A223" s="39"/>
      <c r="B223" s="40"/>
      <c r="C223" s="205" t="s">
        <v>525</v>
      </c>
      <c r="D223" s="205" t="s">
        <v>130</v>
      </c>
      <c r="E223" s="206" t="s">
        <v>526</v>
      </c>
      <c r="F223" s="207" t="s">
        <v>527</v>
      </c>
      <c r="G223" s="208" t="s">
        <v>389</v>
      </c>
      <c r="H223" s="209">
        <v>177</v>
      </c>
      <c r="I223" s="210"/>
      <c r="J223" s="211">
        <f>ROUND(I223*H223,2)</f>
        <v>0</v>
      </c>
      <c r="K223" s="207" t="s">
        <v>134</v>
      </c>
      <c r="L223" s="45"/>
      <c r="M223" s="212" t="s">
        <v>19</v>
      </c>
      <c r="N223" s="213" t="s">
        <v>45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148</v>
      </c>
      <c r="AT223" s="216" t="s">
        <v>130</v>
      </c>
      <c r="AU223" s="216" t="s">
        <v>84</v>
      </c>
      <c r="AY223" s="18" t="s">
        <v>127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82</v>
      </c>
      <c r="BK223" s="217">
        <f>ROUND(I223*H223,2)</f>
        <v>0</v>
      </c>
      <c r="BL223" s="18" t="s">
        <v>148</v>
      </c>
      <c r="BM223" s="216" t="s">
        <v>528</v>
      </c>
    </row>
    <row r="224" s="13" customFormat="1">
      <c r="A224" s="13"/>
      <c r="B224" s="223"/>
      <c r="C224" s="224"/>
      <c r="D224" s="218" t="s">
        <v>204</v>
      </c>
      <c r="E224" s="225" t="s">
        <v>19</v>
      </c>
      <c r="F224" s="226" t="s">
        <v>529</v>
      </c>
      <c r="G224" s="224"/>
      <c r="H224" s="227">
        <v>177</v>
      </c>
      <c r="I224" s="228"/>
      <c r="J224" s="224"/>
      <c r="K224" s="224"/>
      <c r="L224" s="229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204</v>
      </c>
      <c r="AU224" s="233" t="s">
        <v>84</v>
      </c>
      <c r="AV224" s="13" t="s">
        <v>84</v>
      </c>
      <c r="AW224" s="13" t="s">
        <v>35</v>
      </c>
      <c r="AX224" s="13" t="s">
        <v>82</v>
      </c>
      <c r="AY224" s="233" t="s">
        <v>127</v>
      </c>
    </row>
    <row r="225" s="2" customFormat="1" ht="24.15" customHeight="1">
      <c r="A225" s="39"/>
      <c r="B225" s="40"/>
      <c r="C225" s="205" t="s">
        <v>530</v>
      </c>
      <c r="D225" s="205" t="s">
        <v>130</v>
      </c>
      <c r="E225" s="206" t="s">
        <v>531</v>
      </c>
      <c r="F225" s="207" t="s">
        <v>532</v>
      </c>
      <c r="G225" s="208" t="s">
        <v>389</v>
      </c>
      <c r="H225" s="209">
        <v>177</v>
      </c>
      <c r="I225" s="210"/>
      <c r="J225" s="211">
        <f>ROUND(I225*H225,2)</f>
        <v>0</v>
      </c>
      <c r="K225" s="207" t="s">
        <v>134</v>
      </c>
      <c r="L225" s="45"/>
      <c r="M225" s="212" t="s">
        <v>19</v>
      </c>
      <c r="N225" s="213" t="s">
        <v>45</v>
      </c>
      <c r="O225" s="85"/>
      <c r="P225" s="214">
        <f>O225*H225</f>
        <v>0</v>
      </c>
      <c r="Q225" s="214">
        <v>0.00060999999999999997</v>
      </c>
      <c r="R225" s="214">
        <f>Q225*H225</f>
        <v>0.10797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148</v>
      </c>
      <c r="AT225" s="216" t="s">
        <v>130</v>
      </c>
      <c r="AU225" s="216" t="s">
        <v>84</v>
      </c>
      <c r="AY225" s="18" t="s">
        <v>127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82</v>
      </c>
      <c r="BK225" s="217">
        <f>ROUND(I225*H225,2)</f>
        <v>0</v>
      </c>
      <c r="BL225" s="18" t="s">
        <v>148</v>
      </c>
      <c r="BM225" s="216" t="s">
        <v>533</v>
      </c>
    </row>
    <row r="226" s="2" customFormat="1" ht="14.4" customHeight="1">
      <c r="A226" s="39"/>
      <c r="B226" s="40"/>
      <c r="C226" s="205" t="s">
        <v>534</v>
      </c>
      <c r="D226" s="205" t="s">
        <v>130</v>
      </c>
      <c r="E226" s="206" t="s">
        <v>535</v>
      </c>
      <c r="F226" s="207" t="s">
        <v>536</v>
      </c>
      <c r="G226" s="208" t="s">
        <v>389</v>
      </c>
      <c r="H226" s="209">
        <v>177</v>
      </c>
      <c r="I226" s="210"/>
      <c r="J226" s="211">
        <f>ROUND(I226*H226,2)</f>
        <v>0</v>
      </c>
      <c r="K226" s="207" t="s">
        <v>134</v>
      </c>
      <c r="L226" s="45"/>
      <c r="M226" s="212" t="s">
        <v>19</v>
      </c>
      <c r="N226" s="213" t="s">
        <v>45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148</v>
      </c>
      <c r="AT226" s="216" t="s">
        <v>130</v>
      </c>
      <c r="AU226" s="216" t="s">
        <v>84</v>
      </c>
      <c r="AY226" s="18" t="s">
        <v>127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82</v>
      </c>
      <c r="BK226" s="217">
        <f>ROUND(I226*H226,2)</f>
        <v>0</v>
      </c>
      <c r="BL226" s="18" t="s">
        <v>148</v>
      </c>
      <c r="BM226" s="216" t="s">
        <v>537</v>
      </c>
    </row>
    <row r="227" s="13" customFormat="1">
      <c r="A227" s="13"/>
      <c r="B227" s="223"/>
      <c r="C227" s="224"/>
      <c r="D227" s="218" t="s">
        <v>204</v>
      </c>
      <c r="E227" s="225" t="s">
        <v>19</v>
      </c>
      <c r="F227" s="226" t="s">
        <v>529</v>
      </c>
      <c r="G227" s="224"/>
      <c r="H227" s="227">
        <v>177</v>
      </c>
      <c r="I227" s="228"/>
      <c r="J227" s="224"/>
      <c r="K227" s="224"/>
      <c r="L227" s="229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204</v>
      </c>
      <c r="AU227" s="233" t="s">
        <v>84</v>
      </c>
      <c r="AV227" s="13" t="s">
        <v>84</v>
      </c>
      <c r="AW227" s="13" t="s">
        <v>35</v>
      </c>
      <c r="AX227" s="13" t="s">
        <v>82</v>
      </c>
      <c r="AY227" s="233" t="s">
        <v>127</v>
      </c>
    </row>
    <row r="228" s="2" customFormat="1" ht="24.15" customHeight="1">
      <c r="A228" s="39"/>
      <c r="B228" s="40"/>
      <c r="C228" s="205" t="s">
        <v>538</v>
      </c>
      <c r="D228" s="205" t="s">
        <v>130</v>
      </c>
      <c r="E228" s="206" t="s">
        <v>539</v>
      </c>
      <c r="F228" s="207" t="s">
        <v>540</v>
      </c>
      <c r="G228" s="208" t="s">
        <v>395</v>
      </c>
      <c r="H228" s="209">
        <v>1</v>
      </c>
      <c r="I228" s="210"/>
      <c r="J228" s="211">
        <f>ROUND(I228*H228,2)</f>
        <v>0</v>
      </c>
      <c r="K228" s="207" t="s">
        <v>134</v>
      </c>
      <c r="L228" s="45"/>
      <c r="M228" s="212" t="s">
        <v>19</v>
      </c>
      <c r="N228" s="213" t="s">
        <v>45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0.082000000000000003</v>
      </c>
      <c r="T228" s="215">
        <f>S228*H228</f>
        <v>0.082000000000000003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148</v>
      </c>
      <c r="AT228" s="216" t="s">
        <v>130</v>
      </c>
      <c r="AU228" s="216" t="s">
        <v>84</v>
      </c>
      <c r="AY228" s="18" t="s">
        <v>127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82</v>
      </c>
      <c r="BK228" s="217">
        <f>ROUND(I228*H228,2)</f>
        <v>0</v>
      </c>
      <c r="BL228" s="18" t="s">
        <v>148</v>
      </c>
      <c r="BM228" s="216" t="s">
        <v>541</v>
      </c>
    </row>
    <row r="229" s="2" customFormat="1">
      <c r="A229" s="39"/>
      <c r="B229" s="40"/>
      <c r="C229" s="41"/>
      <c r="D229" s="218" t="s">
        <v>141</v>
      </c>
      <c r="E229" s="41"/>
      <c r="F229" s="219" t="s">
        <v>542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141</v>
      </c>
      <c r="AU229" s="18" t="s">
        <v>84</v>
      </c>
    </row>
    <row r="230" s="12" customFormat="1" ht="22.8" customHeight="1">
      <c r="A230" s="12"/>
      <c r="B230" s="189"/>
      <c r="C230" s="190"/>
      <c r="D230" s="191" t="s">
        <v>73</v>
      </c>
      <c r="E230" s="203" t="s">
        <v>543</v>
      </c>
      <c r="F230" s="203" t="s">
        <v>544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SUM(P231:P233)</f>
        <v>0</v>
      </c>
      <c r="Q230" s="197"/>
      <c r="R230" s="198">
        <f>SUM(R231:R233)</f>
        <v>0</v>
      </c>
      <c r="S230" s="197"/>
      <c r="T230" s="199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82</v>
      </c>
      <c r="AT230" s="201" t="s">
        <v>73</v>
      </c>
      <c r="AU230" s="201" t="s">
        <v>82</v>
      </c>
      <c r="AY230" s="200" t="s">
        <v>127</v>
      </c>
      <c r="BK230" s="202">
        <f>SUM(BK231:BK233)</f>
        <v>0</v>
      </c>
    </row>
    <row r="231" s="2" customFormat="1" ht="24.15" customHeight="1">
      <c r="A231" s="39"/>
      <c r="B231" s="40"/>
      <c r="C231" s="205" t="s">
        <v>545</v>
      </c>
      <c r="D231" s="205" t="s">
        <v>130</v>
      </c>
      <c r="E231" s="206" t="s">
        <v>546</v>
      </c>
      <c r="F231" s="207" t="s">
        <v>547</v>
      </c>
      <c r="G231" s="208" t="s">
        <v>255</v>
      </c>
      <c r="H231" s="209">
        <v>17.959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45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148</v>
      </c>
      <c r="AT231" s="216" t="s">
        <v>130</v>
      </c>
      <c r="AU231" s="216" t="s">
        <v>84</v>
      </c>
      <c r="AY231" s="18" t="s">
        <v>127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82</v>
      </c>
      <c r="BK231" s="217">
        <f>ROUND(I231*H231,2)</f>
        <v>0</v>
      </c>
      <c r="BL231" s="18" t="s">
        <v>148</v>
      </c>
      <c r="BM231" s="216" t="s">
        <v>548</v>
      </c>
    </row>
    <row r="232" s="2" customFormat="1" ht="24.15" customHeight="1">
      <c r="A232" s="39"/>
      <c r="B232" s="40"/>
      <c r="C232" s="205" t="s">
        <v>549</v>
      </c>
      <c r="D232" s="205" t="s">
        <v>130</v>
      </c>
      <c r="E232" s="206" t="s">
        <v>550</v>
      </c>
      <c r="F232" s="207" t="s">
        <v>551</v>
      </c>
      <c r="G232" s="208" t="s">
        <v>255</v>
      </c>
      <c r="H232" s="209">
        <v>17.876999999999999</v>
      </c>
      <c r="I232" s="210"/>
      <c r="J232" s="211">
        <f>ROUND(I232*H232,2)</f>
        <v>0</v>
      </c>
      <c r="K232" s="207" t="s">
        <v>134</v>
      </c>
      <c r="L232" s="45"/>
      <c r="M232" s="212" t="s">
        <v>19</v>
      </c>
      <c r="N232" s="213" t="s">
        <v>45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148</v>
      </c>
      <c r="AT232" s="216" t="s">
        <v>130</v>
      </c>
      <c r="AU232" s="216" t="s">
        <v>84</v>
      </c>
      <c r="AY232" s="18" t="s">
        <v>127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82</v>
      </c>
      <c r="BK232" s="217">
        <f>ROUND(I232*H232,2)</f>
        <v>0</v>
      </c>
      <c r="BL232" s="18" t="s">
        <v>148</v>
      </c>
      <c r="BM232" s="216" t="s">
        <v>552</v>
      </c>
    </row>
    <row r="233" s="13" customFormat="1">
      <c r="A233" s="13"/>
      <c r="B233" s="223"/>
      <c r="C233" s="224"/>
      <c r="D233" s="218" t="s">
        <v>204</v>
      </c>
      <c r="E233" s="225" t="s">
        <v>19</v>
      </c>
      <c r="F233" s="226" t="s">
        <v>553</v>
      </c>
      <c r="G233" s="224"/>
      <c r="H233" s="227">
        <v>17.876999999999999</v>
      </c>
      <c r="I233" s="228"/>
      <c r="J233" s="224"/>
      <c r="K233" s="224"/>
      <c r="L233" s="229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204</v>
      </c>
      <c r="AU233" s="233" t="s">
        <v>84</v>
      </c>
      <c r="AV233" s="13" t="s">
        <v>84</v>
      </c>
      <c r="AW233" s="13" t="s">
        <v>35</v>
      </c>
      <c r="AX233" s="13" t="s">
        <v>82</v>
      </c>
      <c r="AY233" s="233" t="s">
        <v>127</v>
      </c>
    </row>
    <row r="234" s="12" customFormat="1" ht="22.8" customHeight="1">
      <c r="A234" s="12"/>
      <c r="B234" s="189"/>
      <c r="C234" s="190"/>
      <c r="D234" s="191" t="s">
        <v>73</v>
      </c>
      <c r="E234" s="203" t="s">
        <v>554</v>
      </c>
      <c r="F234" s="203" t="s">
        <v>555</v>
      </c>
      <c r="G234" s="190"/>
      <c r="H234" s="190"/>
      <c r="I234" s="193"/>
      <c r="J234" s="204">
        <f>BK234</f>
        <v>0</v>
      </c>
      <c r="K234" s="190"/>
      <c r="L234" s="195"/>
      <c r="M234" s="196"/>
      <c r="N234" s="197"/>
      <c r="O234" s="197"/>
      <c r="P234" s="198">
        <f>P235</f>
        <v>0</v>
      </c>
      <c r="Q234" s="197"/>
      <c r="R234" s="198">
        <f>R235</f>
        <v>0</v>
      </c>
      <c r="S234" s="197"/>
      <c r="T234" s="199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0" t="s">
        <v>82</v>
      </c>
      <c r="AT234" s="201" t="s">
        <v>73</v>
      </c>
      <c r="AU234" s="201" t="s">
        <v>82</v>
      </c>
      <c r="AY234" s="200" t="s">
        <v>127</v>
      </c>
      <c r="BK234" s="202">
        <f>BK235</f>
        <v>0</v>
      </c>
    </row>
    <row r="235" s="2" customFormat="1" ht="24.15" customHeight="1">
      <c r="A235" s="39"/>
      <c r="B235" s="40"/>
      <c r="C235" s="205" t="s">
        <v>556</v>
      </c>
      <c r="D235" s="205" t="s">
        <v>130</v>
      </c>
      <c r="E235" s="206" t="s">
        <v>557</v>
      </c>
      <c r="F235" s="207" t="s">
        <v>558</v>
      </c>
      <c r="G235" s="208" t="s">
        <v>255</v>
      </c>
      <c r="H235" s="209">
        <v>381.85300000000001</v>
      </c>
      <c r="I235" s="210"/>
      <c r="J235" s="211">
        <f>ROUND(I235*H235,2)</f>
        <v>0</v>
      </c>
      <c r="K235" s="207" t="s">
        <v>134</v>
      </c>
      <c r="L235" s="45"/>
      <c r="M235" s="268" t="s">
        <v>19</v>
      </c>
      <c r="N235" s="269" t="s">
        <v>45</v>
      </c>
      <c r="O235" s="270"/>
      <c r="P235" s="271">
        <f>O235*H235</f>
        <v>0</v>
      </c>
      <c r="Q235" s="271">
        <v>0</v>
      </c>
      <c r="R235" s="271">
        <f>Q235*H235</f>
        <v>0</v>
      </c>
      <c r="S235" s="271">
        <v>0</v>
      </c>
      <c r="T235" s="27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148</v>
      </c>
      <c r="AT235" s="216" t="s">
        <v>130</v>
      </c>
      <c r="AU235" s="216" t="s">
        <v>84</v>
      </c>
      <c r="AY235" s="18" t="s">
        <v>127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82</v>
      </c>
      <c r="BK235" s="217">
        <f>ROUND(I235*H235,2)</f>
        <v>0</v>
      </c>
      <c r="BL235" s="18" t="s">
        <v>148</v>
      </c>
      <c r="BM235" s="216" t="s">
        <v>559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MGjf+l8Yz0m9Lr+P/g6rLPUt+Ld/uQ89IOpmp5chMZXg3Rr3+kTO6CvjlU/O5vVPOPeI6rYtSQ94BM+xIqE/cA==" hashValue="W5SJWpacIH1pIk7LrI1tAnw7mjk28+fCHH2RHVQWd7j8FaYoMr/jVAXBpZqBwqgBrgBBYfRpXgslXTLHAtpwOQ==" algorithmName="SHA-512" password="CC35"/>
  <autoFilter ref="C86:K23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CHODNÍKY A STEZKA PRO PĚŠÍ V OBCI DALEČÍN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560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34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ROUND((SUM(BE87:BE215)),  2)</f>
        <v>0</v>
      </c>
      <c r="G33" s="39"/>
      <c r="H33" s="39"/>
      <c r="I33" s="149">
        <v>0.20999999999999999</v>
      </c>
      <c r="J33" s="148">
        <f>ROUND(((SUM(BE87:BE215))*I33),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ROUND((SUM(BF87:BF215)),  2)</f>
        <v>0</v>
      </c>
      <c r="G34" s="39"/>
      <c r="H34" s="39"/>
      <c r="I34" s="149">
        <v>0.14999999999999999</v>
      </c>
      <c r="J34" s="148">
        <f>ROUND(((SUM(BF87:BF215))*I34),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ROUND((SUM(BG87:BG215)),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ROUND((SUM(BH87:BH215)),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ROUND((SUM(BI87:BI215)),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CHODNÍKY A STEZKA PRO PĚŠÍ V OBCI DALEČÍN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101.2 - CHODNÍK B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Obec Dalečín</v>
      </c>
      <c r="G54" s="41"/>
      <c r="H54" s="41"/>
      <c r="I54" s="33" t="s">
        <v>31</v>
      </c>
      <c r="J54" s="37" t="str">
        <f>E21</f>
        <v>PROfi Jihlava spol. s 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Zbytovská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207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209</v>
      </c>
      <c r="E62" s="175"/>
      <c r="F62" s="175"/>
      <c r="G62" s="175"/>
      <c r="H62" s="175"/>
      <c r="I62" s="175"/>
      <c r="J62" s="176">
        <f>J128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210</v>
      </c>
      <c r="E63" s="175"/>
      <c r="F63" s="175"/>
      <c r="G63" s="175"/>
      <c r="H63" s="175"/>
      <c r="I63" s="175"/>
      <c r="J63" s="176">
        <f>J131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211</v>
      </c>
      <c r="E64" s="175"/>
      <c r="F64" s="175"/>
      <c r="G64" s="175"/>
      <c r="H64" s="175"/>
      <c r="I64" s="175"/>
      <c r="J64" s="176">
        <f>J176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212</v>
      </c>
      <c r="E65" s="175"/>
      <c r="F65" s="175"/>
      <c r="G65" s="175"/>
      <c r="H65" s="175"/>
      <c r="I65" s="175"/>
      <c r="J65" s="176">
        <f>J181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213</v>
      </c>
      <c r="E66" s="175"/>
      <c r="F66" s="175"/>
      <c r="G66" s="175"/>
      <c r="H66" s="175"/>
      <c r="I66" s="175"/>
      <c r="J66" s="176">
        <f>J206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214</v>
      </c>
      <c r="E67" s="175"/>
      <c r="F67" s="175"/>
      <c r="G67" s="175"/>
      <c r="H67" s="175"/>
      <c r="I67" s="175"/>
      <c r="J67" s="176">
        <f>J214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CHODNÍKY A STEZKA PRO PĚŠÍ V OBCI DALEČÍN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101.2 - CHODNÍK B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15. 7. 2021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41"/>
      <c r="E83" s="41"/>
      <c r="F83" s="28" t="str">
        <f>E15</f>
        <v>Obec Dalečín</v>
      </c>
      <c r="G83" s="41"/>
      <c r="H83" s="41"/>
      <c r="I83" s="33" t="s">
        <v>31</v>
      </c>
      <c r="J83" s="37" t="str">
        <f>E21</f>
        <v>PROfi Jihlava spol. s 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Zbytovská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112</v>
      </c>
      <c r="D86" s="181" t="s">
        <v>59</v>
      </c>
      <c r="E86" s="181" t="s">
        <v>55</v>
      </c>
      <c r="F86" s="181" t="s">
        <v>56</v>
      </c>
      <c r="G86" s="181" t="s">
        <v>113</v>
      </c>
      <c r="H86" s="181" t="s">
        <v>114</v>
      </c>
      <c r="I86" s="181" t="s">
        <v>115</v>
      </c>
      <c r="J86" s="181" t="s">
        <v>103</v>
      </c>
      <c r="K86" s="182" t="s">
        <v>116</v>
      </c>
      <c r="L86" s="183"/>
      <c r="M86" s="93" t="s">
        <v>19</v>
      </c>
      <c r="N86" s="94" t="s">
        <v>44</v>
      </c>
      <c r="O86" s="94" t="s">
        <v>117</v>
      </c>
      <c r="P86" s="94" t="s">
        <v>118</v>
      </c>
      <c r="Q86" s="94" t="s">
        <v>119</v>
      </c>
      <c r="R86" s="94" t="s">
        <v>120</v>
      </c>
      <c r="S86" s="94" t="s">
        <v>121</v>
      </c>
      <c r="T86" s="95" t="s">
        <v>122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123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314.44749919999998</v>
      </c>
      <c r="S87" s="97"/>
      <c r="T87" s="187">
        <f>T88</f>
        <v>38.109000000000002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104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73</v>
      </c>
      <c r="E88" s="192" t="s">
        <v>215</v>
      </c>
      <c r="F88" s="192" t="s">
        <v>216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P89+P128+P131+P176+P181+P206+P214</f>
        <v>0</v>
      </c>
      <c r="Q88" s="197"/>
      <c r="R88" s="198">
        <f>R89+R128+R131+R176+R181+R206+R214</f>
        <v>314.44749919999998</v>
      </c>
      <c r="S88" s="197"/>
      <c r="T88" s="199">
        <f>T89+T128+T131+T176+T181+T206+T214</f>
        <v>38.109000000000002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82</v>
      </c>
      <c r="AT88" s="201" t="s">
        <v>73</v>
      </c>
      <c r="AU88" s="201" t="s">
        <v>74</v>
      </c>
      <c r="AY88" s="200" t="s">
        <v>127</v>
      </c>
      <c r="BK88" s="202">
        <f>BK89+BK128+BK131+BK176+BK181+BK206+BK214</f>
        <v>0</v>
      </c>
    </row>
    <row r="89" s="12" customFormat="1" ht="22.8" customHeight="1">
      <c r="A89" s="12"/>
      <c r="B89" s="189"/>
      <c r="C89" s="190"/>
      <c r="D89" s="191" t="s">
        <v>73</v>
      </c>
      <c r="E89" s="203" t="s">
        <v>82</v>
      </c>
      <c r="F89" s="203" t="s">
        <v>217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SUM(P90:P127)</f>
        <v>0</v>
      </c>
      <c r="Q89" s="197"/>
      <c r="R89" s="198">
        <f>SUM(R90:R127)</f>
        <v>4.4862100000000007</v>
      </c>
      <c r="S89" s="197"/>
      <c r="T89" s="199">
        <f>SUM(T90:T127)</f>
        <v>23.408999999999999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73</v>
      </c>
      <c r="AU89" s="201" t="s">
        <v>82</v>
      </c>
      <c r="AY89" s="200" t="s">
        <v>127</v>
      </c>
      <c r="BK89" s="202">
        <f>SUM(BK90:BK127)</f>
        <v>0</v>
      </c>
    </row>
    <row r="90" s="2" customFormat="1" ht="14.4" customHeight="1">
      <c r="A90" s="39"/>
      <c r="B90" s="40"/>
      <c r="C90" s="205" t="s">
        <v>82</v>
      </c>
      <c r="D90" s="205" t="s">
        <v>130</v>
      </c>
      <c r="E90" s="206" t="s">
        <v>218</v>
      </c>
      <c r="F90" s="207" t="s">
        <v>219</v>
      </c>
      <c r="G90" s="208" t="s">
        <v>220</v>
      </c>
      <c r="H90" s="209">
        <v>340</v>
      </c>
      <c r="I90" s="210"/>
      <c r="J90" s="211">
        <f>ROUND(I90*H90,2)</f>
        <v>0</v>
      </c>
      <c r="K90" s="207" t="s">
        <v>134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148</v>
      </c>
      <c r="AT90" s="216" t="s">
        <v>130</v>
      </c>
      <c r="AU90" s="216" t="s">
        <v>84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148</v>
      </c>
      <c r="BM90" s="216" t="s">
        <v>561</v>
      </c>
    </row>
    <row r="91" s="13" customFormat="1">
      <c r="A91" s="13"/>
      <c r="B91" s="223"/>
      <c r="C91" s="224"/>
      <c r="D91" s="218" t="s">
        <v>204</v>
      </c>
      <c r="E91" s="225" t="s">
        <v>19</v>
      </c>
      <c r="F91" s="226" t="s">
        <v>562</v>
      </c>
      <c r="G91" s="224"/>
      <c r="H91" s="227">
        <v>340</v>
      </c>
      <c r="I91" s="228"/>
      <c r="J91" s="224"/>
      <c r="K91" s="224"/>
      <c r="L91" s="229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204</v>
      </c>
      <c r="AU91" s="233" t="s">
        <v>84</v>
      </c>
      <c r="AV91" s="13" t="s">
        <v>84</v>
      </c>
      <c r="AW91" s="13" t="s">
        <v>35</v>
      </c>
      <c r="AX91" s="13" t="s">
        <v>82</v>
      </c>
      <c r="AY91" s="233" t="s">
        <v>127</v>
      </c>
    </row>
    <row r="92" s="2" customFormat="1" ht="24.15" customHeight="1">
      <c r="A92" s="39"/>
      <c r="B92" s="40"/>
      <c r="C92" s="205" t="s">
        <v>84</v>
      </c>
      <c r="D92" s="205" t="s">
        <v>130</v>
      </c>
      <c r="E92" s="206" t="s">
        <v>563</v>
      </c>
      <c r="F92" s="207" t="s">
        <v>564</v>
      </c>
      <c r="G92" s="208" t="s">
        <v>389</v>
      </c>
      <c r="H92" s="209">
        <v>20</v>
      </c>
      <c r="I92" s="210"/>
      <c r="J92" s="211">
        <f>ROUND(I92*H92,2)</f>
        <v>0</v>
      </c>
      <c r="K92" s="207" t="s">
        <v>134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0.11500000000000001</v>
      </c>
      <c r="T92" s="215">
        <f>S92*H92</f>
        <v>2.3000000000000003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130</v>
      </c>
      <c r="AU92" s="216" t="s">
        <v>84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148</v>
      </c>
      <c r="BM92" s="216" t="s">
        <v>565</v>
      </c>
    </row>
    <row r="93" s="2" customFormat="1" ht="24.15" customHeight="1">
      <c r="A93" s="39"/>
      <c r="B93" s="40"/>
      <c r="C93" s="205" t="s">
        <v>143</v>
      </c>
      <c r="D93" s="205" t="s">
        <v>130</v>
      </c>
      <c r="E93" s="206" t="s">
        <v>223</v>
      </c>
      <c r="F93" s="207" t="s">
        <v>224</v>
      </c>
      <c r="G93" s="208" t="s">
        <v>220</v>
      </c>
      <c r="H93" s="209">
        <v>104.5</v>
      </c>
      <c r="I93" s="210"/>
      <c r="J93" s="211">
        <f>ROUND(I93*H93,2)</f>
        <v>0</v>
      </c>
      <c r="K93" s="207" t="s">
        <v>134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3.0000000000000001E-05</v>
      </c>
      <c r="R93" s="214">
        <f>Q93*H93</f>
        <v>0.0031350000000000002</v>
      </c>
      <c r="S93" s="214">
        <v>0.091999999999999998</v>
      </c>
      <c r="T93" s="215">
        <f>S93*H93</f>
        <v>9.613999999999999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148</v>
      </c>
      <c r="AT93" s="216" t="s">
        <v>130</v>
      </c>
      <c r="AU93" s="216" t="s">
        <v>84</v>
      </c>
      <c r="AY93" s="18" t="s">
        <v>127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148</v>
      </c>
      <c r="BM93" s="216" t="s">
        <v>566</v>
      </c>
    </row>
    <row r="94" s="14" customFormat="1">
      <c r="A94" s="14"/>
      <c r="B94" s="237"/>
      <c r="C94" s="238"/>
      <c r="D94" s="218" t="s">
        <v>204</v>
      </c>
      <c r="E94" s="239" t="s">
        <v>19</v>
      </c>
      <c r="F94" s="240" t="s">
        <v>226</v>
      </c>
      <c r="G94" s="238"/>
      <c r="H94" s="239" t="s">
        <v>19</v>
      </c>
      <c r="I94" s="241"/>
      <c r="J94" s="238"/>
      <c r="K94" s="238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204</v>
      </c>
      <c r="AU94" s="246" t="s">
        <v>84</v>
      </c>
      <c r="AV94" s="14" t="s">
        <v>82</v>
      </c>
      <c r="AW94" s="14" t="s">
        <v>35</v>
      </c>
      <c r="AX94" s="14" t="s">
        <v>74</v>
      </c>
      <c r="AY94" s="246" t="s">
        <v>127</v>
      </c>
    </row>
    <row r="95" s="13" customFormat="1">
      <c r="A95" s="13"/>
      <c r="B95" s="223"/>
      <c r="C95" s="224"/>
      <c r="D95" s="218" t="s">
        <v>204</v>
      </c>
      <c r="E95" s="225" t="s">
        <v>19</v>
      </c>
      <c r="F95" s="226" t="s">
        <v>567</v>
      </c>
      <c r="G95" s="224"/>
      <c r="H95" s="227">
        <v>104.5</v>
      </c>
      <c r="I95" s="228"/>
      <c r="J95" s="224"/>
      <c r="K95" s="224"/>
      <c r="L95" s="229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204</v>
      </c>
      <c r="AU95" s="233" t="s">
        <v>84</v>
      </c>
      <c r="AV95" s="13" t="s">
        <v>84</v>
      </c>
      <c r="AW95" s="13" t="s">
        <v>35</v>
      </c>
      <c r="AX95" s="13" t="s">
        <v>82</v>
      </c>
      <c r="AY95" s="233" t="s">
        <v>127</v>
      </c>
    </row>
    <row r="96" s="2" customFormat="1" ht="24.15" customHeight="1">
      <c r="A96" s="39"/>
      <c r="B96" s="40"/>
      <c r="C96" s="205" t="s">
        <v>148</v>
      </c>
      <c r="D96" s="205" t="s">
        <v>130</v>
      </c>
      <c r="E96" s="206" t="s">
        <v>228</v>
      </c>
      <c r="F96" s="207" t="s">
        <v>229</v>
      </c>
      <c r="G96" s="208" t="s">
        <v>220</v>
      </c>
      <c r="H96" s="209">
        <v>52.25</v>
      </c>
      <c r="I96" s="210"/>
      <c r="J96" s="211">
        <f>ROUND(I96*H96,2)</f>
        <v>0</v>
      </c>
      <c r="K96" s="207" t="s">
        <v>134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0.22</v>
      </c>
      <c r="T96" s="215">
        <f>S96*H96</f>
        <v>11.494999999999999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148</v>
      </c>
      <c r="AT96" s="216" t="s">
        <v>130</v>
      </c>
      <c r="AU96" s="216" t="s">
        <v>84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148</v>
      </c>
      <c r="BM96" s="216" t="s">
        <v>568</v>
      </c>
    </row>
    <row r="97" s="14" customFormat="1">
      <c r="A97" s="14"/>
      <c r="B97" s="237"/>
      <c r="C97" s="238"/>
      <c r="D97" s="218" t="s">
        <v>204</v>
      </c>
      <c r="E97" s="239" t="s">
        <v>19</v>
      </c>
      <c r="F97" s="240" t="s">
        <v>231</v>
      </c>
      <c r="G97" s="238"/>
      <c r="H97" s="239" t="s">
        <v>19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204</v>
      </c>
      <c r="AU97" s="246" t="s">
        <v>84</v>
      </c>
      <c r="AV97" s="14" t="s">
        <v>82</v>
      </c>
      <c r="AW97" s="14" t="s">
        <v>35</v>
      </c>
      <c r="AX97" s="14" t="s">
        <v>74</v>
      </c>
      <c r="AY97" s="246" t="s">
        <v>127</v>
      </c>
    </row>
    <row r="98" s="13" customFormat="1">
      <c r="A98" s="13"/>
      <c r="B98" s="223"/>
      <c r="C98" s="224"/>
      <c r="D98" s="218" t="s">
        <v>204</v>
      </c>
      <c r="E98" s="225" t="s">
        <v>19</v>
      </c>
      <c r="F98" s="226" t="s">
        <v>569</v>
      </c>
      <c r="G98" s="224"/>
      <c r="H98" s="227">
        <v>52.25</v>
      </c>
      <c r="I98" s="228"/>
      <c r="J98" s="224"/>
      <c r="K98" s="224"/>
      <c r="L98" s="229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204</v>
      </c>
      <c r="AU98" s="233" t="s">
        <v>84</v>
      </c>
      <c r="AV98" s="13" t="s">
        <v>84</v>
      </c>
      <c r="AW98" s="13" t="s">
        <v>35</v>
      </c>
      <c r="AX98" s="13" t="s">
        <v>82</v>
      </c>
      <c r="AY98" s="233" t="s">
        <v>127</v>
      </c>
    </row>
    <row r="99" s="2" customFormat="1" ht="24.15" customHeight="1">
      <c r="A99" s="39"/>
      <c r="B99" s="40"/>
      <c r="C99" s="205" t="s">
        <v>126</v>
      </c>
      <c r="D99" s="205" t="s">
        <v>130</v>
      </c>
      <c r="E99" s="206" t="s">
        <v>233</v>
      </c>
      <c r="F99" s="207" t="s">
        <v>234</v>
      </c>
      <c r="G99" s="208" t="s">
        <v>235</v>
      </c>
      <c r="H99" s="209">
        <v>108.875</v>
      </c>
      <c r="I99" s="210"/>
      <c r="J99" s="211">
        <f>ROUND(I99*H99,2)</f>
        <v>0</v>
      </c>
      <c r="K99" s="207" t="s">
        <v>134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148</v>
      </c>
      <c r="AT99" s="216" t="s">
        <v>130</v>
      </c>
      <c r="AU99" s="216" t="s">
        <v>84</v>
      </c>
      <c r="AY99" s="18" t="s">
        <v>127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148</v>
      </c>
      <c r="BM99" s="216" t="s">
        <v>570</v>
      </c>
    </row>
    <row r="100" s="13" customFormat="1">
      <c r="A100" s="13"/>
      <c r="B100" s="223"/>
      <c r="C100" s="224"/>
      <c r="D100" s="218" t="s">
        <v>204</v>
      </c>
      <c r="E100" s="225" t="s">
        <v>19</v>
      </c>
      <c r="F100" s="226" t="s">
        <v>571</v>
      </c>
      <c r="G100" s="224"/>
      <c r="H100" s="227">
        <v>30.34</v>
      </c>
      <c r="I100" s="228"/>
      <c r="J100" s="224"/>
      <c r="K100" s="224"/>
      <c r="L100" s="229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204</v>
      </c>
      <c r="AU100" s="233" t="s">
        <v>84</v>
      </c>
      <c r="AV100" s="13" t="s">
        <v>84</v>
      </c>
      <c r="AW100" s="13" t="s">
        <v>35</v>
      </c>
      <c r="AX100" s="13" t="s">
        <v>74</v>
      </c>
      <c r="AY100" s="233" t="s">
        <v>127</v>
      </c>
    </row>
    <row r="101" s="13" customFormat="1">
      <c r="A101" s="13"/>
      <c r="B101" s="223"/>
      <c r="C101" s="224"/>
      <c r="D101" s="218" t="s">
        <v>204</v>
      </c>
      <c r="E101" s="225" t="s">
        <v>19</v>
      </c>
      <c r="F101" s="226" t="s">
        <v>572</v>
      </c>
      <c r="G101" s="224"/>
      <c r="H101" s="227">
        <v>74.530000000000001</v>
      </c>
      <c r="I101" s="228"/>
      <c r="J101" s="224"/>
      <c r="K101" s="224"/>
      <c r="L101" s="229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204</v>
      </c>
      <c r="AU101" s="233" t="s">
        <v>84</v>
      </c>
      <c r="AV101" s="13" t="s">
        <v>84</v>
      </c>
      <c r="AW101" s="13" t="s">
        <v>35</v>
      </c>
      <c r="AX101" s="13" t="s">
        <v>74</v>
      </c>
      <c r="AY101" s="233" t="s">
        <v>127</v>
      </c>
    </row>
    <row r="102" s="13" customFormat="1">
      <c r="A102" s="13"/>
      <c r="B102" s="223"/>
      <c r="C102" s="224"/>
      <c r="D102" s="218" t="s">
        <v>204</v>
      </c>
      <c r="E102" s="225" t="s">
        <v>19</v>
      </c>
      <c r="F102" s="226" t="s">
        <v>573</v>
      </c>
      <c r="G102" s="224"/>
      <c r="H102" s="227">
        <v>4.0049999999999999</v>
      </c>
      <c r="I102" s="228"/>
      <c r="J102" s="224"/>
      <c r="K102" s="224"/>
      <c r="L102" s="229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204</v>
      </c>
      <c r="AU102" s="233" t="s">
        <v>84</v>
      </c>
      <c r="AV102" s="13" t="s">
        <v>84</v>
      </c>
      <c r="AW102" s="13" t="s">
        <v>35</v>
      </c>
      <c r="AX102" s="13" t="s">
        <v>74</v>
      </c>
      <c r="AY102" s="233" t="s">
        <v>127</v>
      </c>
    </row>
    <row r="103" s="15" customFormat="1">
      <c r="A103" s="15"/>
      <c r="B103" s="247"/>
      <c r="C103" s="248"/>
      <c r="D103" s="218" t="s">
        <v>204</v>
      </c>
      <c r="E103" s="249" t="s">
        <v>19</v>
      </c>
      <c r="F103" s="250" t="s">
        <v>240</v>
      </c>
      <c r="G103" s="248"/>
      <c r="H103" s="251">
        <v>108.875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204</v>
      </c>
      <c r="AU103" s="257" t="s">
        <v>84</v>
      </c>
      <c r="AV103" s="15" t="s">
        <v>148</v>
      </c>
      <c r="AW103" s="15" t="s">
        <v>35</v>
      </c>
      <c r="AX103" s="15" t="s">
        <v>82</v>
      </c>
      <c r="AY103" s="257" t="s">
        <v>127</v>
      </c>
    </row>
    <row r="104" s="2" customFormat="1" ht="24.15" customHeight="1">
      <c r="A104" s="39"/>
      <c r="B104" s="40"/>
      <c r="C104" s="205" t="s">
        <v>159</v>
      </c>
      <c r="D104" s="205" t="s">
        <v>130</v>
      </c>
      <c r="E104" s="206" t="s">
        <v>241</v>
      </c>
      <c r="F104" s="207" t="s">
        <v>242</v>
      </c>
      <c r="G104" s="208" t="s">
        <v>235</v>
      </c>
      <c r="H104" s="209">
        <v>7.6799999999999997</v>
      </c>
      <c r="I104" s="210"/>
      <c r="J104" s="211">
        <f>ROUND(I104*H104,2)</f>
        <v>0</v>
      </c>
      <c r="K104" s="207" t="s">
        <v>134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148</v>
      </c>
      <c r="AT104" s="216" t="s">
        <v>130</v>
      </c>
      <c r="AU104" s="216" t="s">
        <v>84</v>
      </c>
      <c r="AY104" s="18" t="s">
        <v>127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148</v>
      </c>
      <c r="BM104" s="216" t="s">
        <v>574</v>
      </c>
    </row>
    <row r="105" s="13" customFormat="1">
      <c r="A105" s="13"/>
      <c r="B105" s="223"/>
      <c r="C105" s="224"/>
      <c r="D105" s="218" t="s">
        <v>204</v>
      </c>
      <c r="E105" s="225" t="s">
        <v>19</v>
      </c>
      <c r="F105" s="226" t="s">
        <v>575</v>
      </c>
      <c r="G105" s="224"/>
      <c r="H105" s="227">
        <v>7.6799999999999997</v>
      </c>
      <c r="I105" s="228"/>
      <c r="J105" s="224"/>
      <c r="K105" s="224"/>
      <c r="L105" s="229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204</v>
      </c>
      <c r="AU105" s="233" t="s">
        <v>84</v>
      </c>
      <c r="AV105" s="13" t="s">
        <v>84</v>
      </c>
      <c r="AW105" s="13" t="s">
        <v>35</v>
      </c>
      <c r="AX105" s="13" t="s">
        <v>82</v>
      </c>
      <c r="AY105" s="233" t="s">
        <v>127</v>
      </c>
    </row>
    <row r="106" s="2" customFormat="1" ht="24.15" customHeight="1">
      <c r="A106" s="39"/>
      <c r="B106" s="40"/>
      <c r="C106" s="205" t="s">
        <v>164</v>
      </c>
      <c r="D106" s="205" t="s">
        <v>130</v>
      </c>
      <c r="E106" s="206" t="s">
        <v>245</v>
      </c>
      <c r="F106" s="207" t="s">
        <v>246</v>
      </c>
      <c r="G106" s="208" t="s">
        <v>235</v>
      </c>
      <c r="H106" s="209">
        <v>104.69499999999999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148</v>
      </c>
      <c r="AT106" s="216" t="s">
        <v>130</v>
      </c>
      <c r="AU106" s="216" t="s">
        <v>84</v>
      </c>
      <c r="AY106" s="18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148</v>
      </c>
      <c r="BM106" s="216" t="s">
        <v>576</v>
      </c>
    </row>
    <row r="107" s="13" customFormat="1">
      <c r="A107" s="13"/>
      <c r="B107" s="223"/>
      <c r="C107" s="224"/>
      <c r="D107" s="218" t="s">
        <v>204</v>
      </c>
      <c r="E107" s="225" t="s">
        <v>19</v>
      </c>
      <c r="F107" s="226" t="s">
        <v>577</v>
      </c>
      <c r="G107" s="224"/>
      <c r="H107" s="227">
        <v>101.49500000000001</v>
      </c>
      <c r="I107" s="228"/>
      <c r="J107" s="224"/>
      <c r="K107" s="224"/>
      <c r="L107" s="229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204</v>
      </c>
      <c r="AU107" s="233" t="s">
        <v>84</v>
      </c>
      <c r="AV107" s="13" t="s">
        <v>84</v>
      </c>
      <c r="AW107" s="13" t="s">
        <v>35</v>
      </c>
      <c r="AX107" s="13" t="s">
        <v>74</v>
      </c>
      <c r="AY107" s="233" t="s">
        <v>127</v>
      </c>
    </row>
    <row r="108" s="13" customFormat="1">
      <c r="A108" s="13"/>
      <c r="B108" s="223"/>
      <c r="C108" s="224"/>
      <c r="D108" s="218" t="s">
        <v>204</v>
      </c>
      <c r="E108" s="225" t="s">
        <v>19</v>
      </c>
      <c r="F108" s="226" t="s">
        <v>578</v>
      </c>
      <c r="G108" s="224"/>
      <c r="H108" s="227">
        <v>3.2000000000000002</v>
      </c>
      <c r="I108" s="228"/>
      <c r="J108" s="224"/>
      <c r="K108" s="224"/>
      <c r="L108" s="229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204</v>
      </c>
      <c r="AU108" s="233" t="s">
        <v>84</v>
      </c>
      <c r="AV108" s="13" t="s">
        <v>84</v>
      </c>
      <c r="AW108" s="13" t="s">
        <v>35</v>
      </c>
      <c r="AX108" s="13" t="s">
        <v>74</v>
      </c>
      <c r="AY108" s="233" t="s">
        <v>127</v>
      </c>
    </row>
    <row r="109" s="15" customFormat="1">
      <c r="A109" s="15"/>
      <c r="B109" s="247"/>
      <c r="C109" s="248"/>
      <c r="D109" s="218" t="s">
        <v>204</v>
      </c>
      <c r="E109" s="249" t="s">
        <v>19</v>
      </c>
      <c r="F109" s="250" t="s">
        <v>240</v>
      </c>
      <c r="G109" s="248"/>
      <c r="H109" s="251">
        <v>104.69499999999999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204</v>
      </c>
      <c r="AU109" s="257" t="s">
        <v>84</v>
      </c>
      <c r="AV109" s="15" t="s">
        <v>148</v>
      </c>
      <c r="AW109" s="15" t="s">
        <v>35</v>
      </c>
      <c r="AX109" s="15" t="s">
        <v>82</v>
      </c>
      <c r="AY109" s="257" t="s">
        <v>127</v>
      </c>
    </row>
    <row r="110" s="2" customFormat="1" ht="24.15" customHeight="1">
      <c r="A110" s="39"/>
      <c r="B110" s="40"/>
      <c r="C110" s="205" t="s">
        <v>169</v>
      </c>
      <c r="D110" s="205" t="s">
        <v>130</v>
      </c>
      <c r="E110" s="206" t="s">
        <v>250</v>
      </c>
      <c r="F110" s="207" t="s">
        <v>251</v>
      </c>
      <c r="G110" s="208" t="s">
        <v>235</v>
      </c>
      <c r="H110" s="209">
        <v>104.69499999999999</v>
      </c>
      <c r="I110" s="210"/>
      <c r="J110" s="211">
        <f>ROUND(I110*H110,2)</f>
        <v>0</v>
      </c>
      <c r="K110" s="207" t="s">
        <v>134</v>
      </c>
      <c r="L110" s="45"/>
      <c r="M110" s="212" t="s">
        <v>19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148</v>
      </c>
      <c r="AT110" s="216" t="s">
        <v>130</v>
      </c>
      <c r="AU110" s="216" t="s">
        <v>84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148</v>
      </c>
      <c r="BM110" s="216" t="s">
        <v>579</v>
      </c>
    </row>
    <row r="111" s="2" customFormat="1" ht="24.15" customHeight="1">
      <c r="A111" s="39"/>
      <c r="B111" s="40"/>
      <c r="C111" s="205" t="s">
        <v>176</v>
      </c>
      <c r="D111" s="205" t="s">
        <v>130</v>
      </c>
      <c r="E111" s="206" t="s">
        <v>253</v>
      </c>
      <c r="F111" s="207" t="s">
        <v>254</v>
      </c>
      <c r="G111" s="208" t="s">
        <v>255</v>
      </c>
      <c r="H111" s="209">
        <v>177.982</v>
      </c>
      <c r="I111" s="210"/>
      <c r="J111" s="211">
        <f>ROUND(I111*H111,2)</f>
        <v>0</v>
      </c>
      <c r="K111" s="207" t="s">
        <v>134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148</v>
      </c>
      <c r="AT111" s="216" t="s">
        <v>130</v>
      </c>
      <c r="AU111" s="216" t="s">
        <v>84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148</v>
      </c>
      <c r="BM111" s="216" t="s">
        <v>580</v>
      </c>
    </row>
    <row r="112" s="13" customFormat="1">
      <c r="A112" s="13"/>
      <c r="B112" s="223"/>
      <c r="C112" s="224"/>
      <c r="D112" s="218" t="s">
        <v>204</v>
      </c>
      <c r="E112" s="224"/>
      <c r="F112" s="226" t="s">
        <v>581</v>
      </c>
      <c r="G112" s="224"/>
      <c r="H112" s="227">
        <v>177.982</v>
      </c>
      <c r="I112" s="228"/>
      <c r="J112" s="224"/>
      <c r="K112" s="224"/>
      <c r="L112" s="229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204</v>
      </c>
      <c r="AU112" s="233" t="s">
        <v>84</v>
      </c>
      <c r="AV112" s="13" t="s">
        <v>84</v>
      </c>
      <c r="AW112" s="13" t="s">
        <v>4</v>
      </c>
      <c r="AX112" s="13" t="s">
        <v>82</v>
      </c>
      <c r="AY112" s="233" t="s">
        <v>127</v>
      </c>
    </row>
    <row r="113" s="2" customFormat="1" ht="24.15" customHeight="1">
      <c r="A113" s="39"/>
      <c r="B113" s="40"/>
      <c r="C113" s="205" t="s">
        <v>183</v>
      </c>
      <c r="D113" s="205" t="s">
        <v>130</v>
      </c>
      <c r="E113" s="206" t="s">
        <v>258</v>
      </c>
      <c r="F113" s="207" t="s">
        <v>259</v>
      </c>
      <c r="G113" s="208" t="s">
        <v>235</v>
      </c>
      <c r="H113" s="209">
        <v>7.3799999999999999</v>
      </c>
      <c r="I113" s="210"/>
      <c r="J113" s="211">
        <f>ROUND(I113*H113,2)</f>
        <v>0</v>
      </c>
      <c r="K113" s="207" t="s">
        <v>134</v>
      </c>
      <c r="L113" s="45"/>
      <c r="M113" s="212" t="s">
        <v>19</v>
      </c>
      <c r="N113" s="213" t="s">
        <v>45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148</v>
      </c>
      <c r="AT113" s="216" t="s">
        <v>130</v>
      </c>
      <c r="AU113" s="216" t="s">
        <v>84</v>
      </c>
      <c r="AY113" s="18" t="s">
        <v>127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148</v>
      </c>
      <c r="BM113" s="216" t="s">
        <v>582</v>
      </c>
    </row>
    <row r="114" s="13" customFormat="1">
      <c r="A114" s="13"/>
      <c r="B114" s="223"/>
      <c r="C114" s="224"/>
      <c r="D114" s="218" t="s">
        <v>204</v>
      </c>
      <c r="E114" s="225" t="s">
        <v>19</v>
      </c>
      <c r="F114" s="226" t="s">
        <v>583</v>
      </c>
      <c r="G114" s="224"/>
      <c r="H114" s="227">
        <v>7.3799999999999999</v>
      </c>
      <c r="I114" s="228"/>
      <c r="J114" s="224"/>
      <c r="K114" s="224"/>
      <c r="L114" s="229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204</v>
      </c>
      <c r="AU114" s="233" t="s">
        <v>84</v>
      </c>
      <c r="AV114" s="13" t="s">
        <v>84</v>
      </c>
      <c r="AW114" s="13" t="s">
        <v>35</v>
      </c>
      <c r="AX114" s="13" t="s">
        <v>82</v>
      </c>
      <c r="AY114" s="233" t="s">
        <v>127</v>
      </c>
    </row>
    <row r="115" s="2" customFormat="1" ht="24.15" customHeight="1">
      <c r="A115" s="39"/>
      <c r="B115" s="40"/>
      <c r="C115" s="205" t="s">
        <v>188</v>
      </c>
      <c r="D115" s="205" t="s">
        <v>130</v>
      </c>
      <c r="E115" s="206" t="s">
        <v>262</v>
      </c>
      <c r="F115" s="207" t="s">
        <v>263</v>
      </c>
      <c r="G115" s="208" t="s">
        <v>235</v>
      </c>
      <c r="H115" s="209">
        <v>4.4800000000000004</v>
      </c>
      <c r="I115" s="210"/>
      <c r="J115" s="211">
        <f>ROUND(I115*H115,2)</f>
        <v>0</v>
      </c>
      <c r="K115" s="207" t="s">
        <v>134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148</v>
      </c>
      <c r="AT115" s="216" t="s">
        <v>130</v>
      </c>
      <c r="AU115" s="216" t="s">
        <v>84</v>
      </c>
      <c r="AY115" s="18" t="s">
        <v>127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148</v>
      </c>
      <c r="BM115" s="216" t="s">
        <v>584</v>
      </c>
    </row>
    <row r="116" s="13" customFormat="1">
      <c r="A116" s="13"/>
      <c r="B116" s="223"/>
      <c r="C116" s="224"/>
      <c r="D116" s="218" t="s">
        <v>204</v>
      </c>
      <c r="E116" s="225" t="s">
        <v>19</v>
      </c>
      <c r="F116" s="226" t="s">
        <v>585</v>
      </c>
      <c r="G116" s="224"/>
      <c r="H116" s="227">
        <v>4.4800000000000004</v>
      </c>
      <c r="I116" s="228"/>
      <c r="J116" s="224"/>
      <c r="K116" s="224"/>
      <c r="L116" s="229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204</v>
      </c>
      <c r="AU116" s="233" t="s">
        <v>84</v>
      </c>
      <c r="AV116" s="13" t="s">
        <v>84</v>
      </c>
      <c r="AW116" s="13" t="s">
        <v>35</v>
      </c>
      <c r="AX116" s="13" t="s">
        <v>82</v>
      </c>
      <c r="AY116" s="233" t="s">
        <v>127</v>
      </c>
    </row>
    <row r="117" s="2" customFormat="1" ht="37.8" customHeight="1">
      <c r="A117" s="39"/>
      <c r="B117" s="40"/>
      <c r="C117" s="205" t="s">
        <v>193</v>
      </c>
      <c r="D117" s="205" t="s">
        <v>130</v>
      </c>
      <c r="E117" s="206" t="s">
        <v>266</v>
      </c>
      <c r="F117" s="207" t="s">
        <v>267</v>
      </c>
      <c r="G117" s="208" t="s">
        <v>235</v>
      </c>
      <c r="H117" s="209">
        <v>2.2400000000000002</v>
      </c>
      <c r="I117" s="210"/>
      <c r="J117" s="211">
        <f>ROUND(I117*H117,2)</f>
        <v>0</v>
      </c>
      <c r="K117" s="207" t="s">
        <v>134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148</v>
      </c>
      <c r="AT117" s="216" t="s">
        <v>130</v>
      </c>
      <c r="AU117" s="216" t="s">
        <v>84</v>
      </c>
      <c r="AY117" s="18" t="s">
        <v>127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148</v>
      </c>
      <c r="BM117" s="216" t="s">
        <v>586</v>
      </c>
    </row>
    <row r="118" s="13" customFormat="1">
      <c r="A118" s="13"/>
      <c r="B118" s="223"/>
      <c r="C118" s="224"/>
      <c r="D118" s="218" t="s">
        <v>204</v>
      </c>
      <c r="E118" s="225" t="s">
        <v>19</v>
      </c>
      <c r="F118" s="226" t="s">
        <v>587</v>
      </c>
      <c r="G118" s="224"/>
      <c r="H118" s="227">
        <v>2.2400000000000002</v>
      </c>
      <c r="I118" s="228"/>
      <c r="J118" s="224"/>
      <c r="K118" s="224"/>
      <c r="L118" s="229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204</v>
      </c>
      <c r="AU118" s="233" t="s">
        <v>84</v>
      </c>
      <c r="AV118" s="13" t="s">
        <v>84</v>
      </c>
      <c r="AW118" s="13" t="s">
        <v>35</v>
      </c>
      <c r="AX118" s="13" t="s">
        <v>82</v>
      </c>
      <c r="AY118" s="233" t="s">
        <v>127</v>
      </c>
    </row>
    <row r="119" s="2" customFormat="1" ht="14.4" customHeight="1">
      <c r="A119" s="39"/>
      <c r="B119" s="40"/>
      <c r="C119" s="258" t="s">
        <v>199</v>
      </c>
      <c r="D119" s="258" t="s">
        <v>270</v>
      </c>
      <c r="E119" s="259" t="s">
        <v>271</v>
      </c>
      <c r="F119" s="260" t="s">
        <v>272</v>
      </c>
      <c r="G119" s="261" t="s">
        <v>255</v>
      </c>
      <c r="H119" s="262">
        <v>4.4800000000000004</v>
      </c>
      <c r="I119" s="263"/>
      <c r="J119" s="264">
        <f>ROUND(I119*H119,2)</f>
        <v>0</v>
      </c>
      <c r="K119" s="260" t="s">
        <v>134</v>
      </c>
      <c r="L119" s="265"/>
      <c r="M119" s="266" t="s">
        <v>19</v>
      </c>
      <c r="N119" s="267" t="s">
        <v>45</v>
      </c>
      <c r="O119" s="85"/>
      <c r="P119" s="214">
        <f>O119*H119</f>
        <v>0</v>
      </c>
      <c r="Q119" s="214">
        <v>1</v>
      </c>
      <c r="R119" s="214">
        <f>Q119*H119</f>
        <v>4.4800000000000004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169</v>
      </c>
      <c r="AT119" s="216" t="s">
        <v>270</v>
      </c>
      <c r="AU119" s="216" t="s">
        <v>84</v>
      </c>
      <c r="AY119" s="18" t="s">
        <v>127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148</v>
      </c>
      <c r="BM119" s="216" t="s">
        <v>588</v>
      </c>
    </row>
    <row r="120" s="13" customFormat="1">
      <c r="A120" s="13"/>
      <c r="B120" s="223"/>
      <c r="C120" s="224"/>
      <c r="D120" s="218" t="s">
        <v>204</v>
      </c>
      <c r="E120" s="224"/>
      <c r="F120" s="226" t="s">
        <v>589</v>
      </c>
      <c r="G120" s="224"/>
      <c r="H120" s="227">
        <v>4.4800000000000004</v>
      </c>
      <c r="I120" s="228"/>
      <c r="J120" s="224"/>
      <c r="K120" s="224"/>
      <c r="L120" s="229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204</v>
      </c>
      <c r="AU120" s="233" t="s">
        <v>84</v>
      </c>
      <c r="AV120" s="13" t="s">
        <v>84</v>
      </c>
      <c r="AW120" s="13" t="s">
        <v>4</v>
      </c>
      <c r="AX120" s="13" t="s">
        <v>82</v>
      </c>
      <c r="AY120" s="233" t="s">
        <v>127</v>
      </c>
    </row>
    <row r="121" s="2" customFormat="1" ht="24.15" customHeight="1">
      <c r="A121" s="39"/>
      <c r="B121" s="40"/>
      <c r="C121" s="205" t="s">
        <v>279</v>
      </c>
      <c r="D121" s="205" t="s">
        <v>130</v>
      </c>
      <c r="E121" s="206" t="s">
        <v>275</v>
      </c>
      <c r="F121" s="207" t="s">
        <v>276</v>
      </c>
      <c r="G121" s="208" t="s">
        <v>220</v>
      </c>
      <c r="H121" s="209">
        <v>123</v>
      </c>
      <c r="I121" s="210"/>
      <c r="J121" s="211">
        <f>ROUND(I121*H121,2)</f>
        <v>0</v>
      </c>
      <c r="K121" s="207" t="s">
        <v>134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148</v>
      </c>
      <c r="AT121" s="216" t="s">
        <v>130</v>
      </c>
      <c r="AU121" s="216" t="s">
        <v>84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148</v>
      </c>
      <c r="BM121" s="216" t="s">
        <v>590</v>
      </c>
    </row>
    <row r="122" s="13" customFormat="1">
      <c r="A122" s="13"/>
      <c r="B122" s="223"/>
      <c r="C122" s="224"/>
      <c r="D122" s="218" t="s">
        <v>204</v>
      </c>
      <c r="E122" s="225" t="s">
        <v>19</v>
      </c>
      <c r="F122" s="226" t="s">
        <v>591</v>
      </c>
      <c r="G122" s="224"/>
      <c r="H122" s="227">
        <v>123</v>
      </c>
      <c r="I122" s="228"/>
      <c r="J122" s="224"/>
      <c r="K122" s="224"/>
      <c r="L122" s="229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204</v>
      </c>
      <c r="AU122" s="233" t="s">
        <v>84</v>
      </c>
      <c r="AV122" s="13" t="s">
        <v>84</v>
      </c>
      <c r="AW122" s="13" t="s">
        <v>35</v>
      </c>
      <c r="AX122" s="13" t="s">
        <v>82</v>
      </c>
      <c r="AY122" s="233" t="s">
        <v>127</v>
      </c>
    </row>
    <row r="123" s="2" customFormat="1" ht="24.15" customHeight="1">
      <c r="A123" s="39"/>
      <c r="B123" s="40"/>
      <c r="C123" s="205" t="s">
        <v>8</v>
      </c>
      <c r="D123" s="205" t="s">
        <v>130</v>
      </c>
      <c r="E123" s="206" t="s">
        <v>280</v>
      </c>
      <c r="F123" s="207" t="s">
        <v>281</v>
      </c>
      <c r="G123" s="208" t="s">
        <v>220</v>
      </c>
      <c r="H123" s="209">
        <v>123</v>
      </c>
      <c r="I123" s="210"/>
      <c r="J123" s="211">
        <f>ROUND(I123*H123,2)</f>
        <v>0</v>
      </c>
      <c r="K123" s="207" t="s">
        <v>134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148</v>
      </c>
      <c r="AT123" s="216" t="s">
        <v>130</v>
      </c>
      <c r="AU123" s="216" t="s">
        <v>84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148</v>
      </c>
      <c r="BM123" s="216" t="s">
        <v>592</v>
      </c>
    </row>
    <row r="124" s="2" customFormat="1" ht="14.4" customHeight="1">
      <c r="A124" s="39"/>
      <c r="B124" s="40"/>
      <c r="C124" s="258" t="s">
        <v>288</v>
      </c>
      <c r="D124" s="258" t="s">
        <v>270</v>
      </c>
      <c r="E124" s="259" t="s">
        <v>283</v>
      </c>
      <c r="F124" s="260" t="s">
        <v>284</v>
      </c>
      <c r="G124" s="261" t="s">
        <v>285</v>
      </c>
      <c r="H124" s="262">
        <v>3.0750000000000002</v>
      </c>
      <c r="I124" s="263"/>
      <c r="J124" s="264">
        <f>ROUND(I124*H124,2)</f>
        <v>0</v>
      </c>
      <c r="K124" s="260" t="s">
        <v>134</v>
      </c>
      <c r="L124" s="265"/>
      <c r="M124" s="266" t="s">
        <v>19</v>
      </c>
      <c r="N124" s="267" t="s">
        <v>45</v>
      </c>
      <c r="O124" s="85"/>
      <c r="P124" s="214">
        <f>O124*H124</f>
        <v>0</v>
      </c>
      <c r="Q124" s="214">
        <v>0.001</v>
      </c>
      <c r="R124" s="214">
        <f>Q124*H124</f>
        <v>0.003075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169</v>
      </c>
      <c r="AT124" s="216" t="s">
        <v>270</v>
      </c>
      <c r="AU124" s="216" t="s">
        <v>84</v>
      </c>
      <c r="AY124" s="18" t="s">
        <v>127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82</v>
      </c>
      <c r="BK124" s="217">
        <f>ROUND(I124*H124,2)</f>
        <v>0</v>
      </c>
      <c r="BL124" s="18" t="s">
        <v>148</v>
      </c>
      <c r="BM124" s="216" t="s">
        <v>593</v>
      </c>
    </row>
    <row r="125" s="13" customFormat="1">
      <c r="A125" s="13"/>
      <c r="B125" s="223"/>
      <c r="C125" s="224"/>
      <c r="D125" s="218" t="s">
        <v>204</v>
      </c>
      <c r="E125" s="224"/>
      <c r="F125" s="226" t="s">
        <v>594</v>
      </c>
      <c r="G125" s="224"/>
      <c r="H125" s="227">
        <v>3.0750000000000002</v>
      </c>
      <c r="I125" s="228"/>
      <c r="J125" s="224"/>
      <c r="K125" s="224"/>
      <c r="L125" s="229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204</v>
      </c>
      <c r="AU125" s="233" t="s">
        <v>84</v>
      </c>
      <c r="AV125" s="13" t="s">
        <v>84</v>
      </c>
      <c r="AW125" s="13" t="s">
        <v>4</v>
      </c>
      <c r="AX125" s="13" t="s">
        <v>82</v>
      </c>
      <c r="AY125" s="233" t="s">
        <v>127</v>
      </c>
    </row>
    <row r="126" s="2" customFormat="1" ht="14.4" customHeight="1">
      <c r="A126" s="39"/>
      <c r="B126" s="40"/>
      <c r="C126" s="205" t="s">
        <v>294</v>
      </c>
      <c r="D126" s="205" t="s">
        <v>130</v>
      </c>
      <c r="E126" s="206" t="s">
        <v>289</v>
      </c>
      <c r="F126" s="207" t="s">
        <v>290</v>
      </c>
      <c r="G126" s="208" t="s">
        <v>220</v>
      </c>
      <c r="H126" s="209">
        <v>365.69999999999999</v>
      </c>
      <c r="I126" s="210"/>
      <c r="J126" s="211">
        <f>ROUND(I126*H126,2)</f>
        <v>0</v>
      </c>
      <c r="K126" s="207" t="s">
        <v>134</v>
      </c>
      <c r="L126" s="45"/>
      <c r="M126" s="212" t="s">
        <v>19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148</v>
      </c>
      <c r="AT126" s="216" t="s">
        <v>130</v>
      </c>
      <c r="AU126" s="216" t="s">
        <v>84</v>
      </c>
      <c r="AY126" s="18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148</v>
      </c>
      <c r="BM126" s="216" t="s">
        <v>595</v>
      </c>
    </row>
    <row r="127" s="13" customFormat="1">
      <c r="A127" s="13"/>
      <c r="B127" s="223"/>
      <c r="C127" s="224"/>
      <c r="D127" s="218" t="s">
        <v>204</v>
      </c>
      <c r="E127" s="225" t="s">
        <v>19</v>
      </c>
      <c r="F127" s="226" t="s">
        <v>596</v>
      </c>
      <c r="G127" s="224"/>
      <c r="H127" s="227">
        <v>365.69999999999999</v>
      </c>
      <c r="I127" s="228"/>
      <c r="J127" s="224"/>
      <c r="K127" s="224"/>
      <c r="L127" s="229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204</v>
      </c>
      <c r="AU127" s="233" t="s">
        <v>84</v>
      </c>
      <c r="AV127" s="13" t="s">
        <v>84</v>
      </c>
      <c r="AW127" s="13" t="s">
        <v>35</v>
      </c>
      <c r="AX127" s="13" t="s">
        <v>82</v>
      </c>
      <c r="AY127" s="233" t="s">
        <v>127</v>
      </c>
    </row>
    <row r="128" s="12" customFormat="1" ht="22.8" customHeight="1">
      <c r="A128" s="12"/>
      <c r="B128" s="189"/>
      <c r="C128" s="190"/>
      <c r="D128" s="191" t="s">
        <v>73</v>
      </c>
      <c r="E128" s="203" t="s">
        <v>148</v>
      </c>
      <c r="F128" s="203" t="s">
        <v>293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SUM(P129:P130)</f>
        <v>0</v>
      </c>
      <c r="Q128" s="197"/>
      <c r="R128" s="198">
        <f>SUM(R129:R130)</f>
        <v>1.8151392</v>
      </c>
      <c r="S128" s="197"/>
      <c r="T128" s="199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82</v>
      </c>
      <c r="AT128" s="201" t="s">
        <v>73</v>
      </c>
      <c r="AU128" s="201" t="s">
        <v>82</v>
      </c>
      <c r="AY128" s="200" t="s">
        <v>127</v>
      </c>
      <c r="BK128" s="202">
        <f>SUM(BK129:BK130)</f>
        <v>0</v>
      </c>
    </row>
    <row r="129" s="2" customFormat="1" ht="14.4" customHeight="1">
      <c r="A129" s="39"/>
      <c r="B129" s="40"/>
      <c r="C129" s="205" t="s">
        <v>300</v>
      </c>
      <c r="D129" s="205" t="s">
        <v>130</v>
      </c>
      <c r="E129" s="206" t="s">
        <v>295</v>
      </c>
      <c r="F129" s="207" t="s">
        <v>296</v>
      </c>
      <c r="G129" s="208" t="s">
        <v>235</v>
      </c>
      <c r="H129" s="209">
        <v>0.95999999999999996</v>
      </c>
      <c r="I129" s="210"/>
      <c r="J129" s="211">
        <f>ROUND(I129*H129,2)</f>
        <v>0</v>
      </c>
      <c r="K129" s="207" t="s">
        <v>134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1.8907700000000001</v>
      </c>
      <c r="R129" s="214">
        <f>Q129*H129</f>
        <v>1.8151392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148</v>
      </c>
      <c r="AT129" s="216" t="s">
        <v>130</v>
      </c>
      <c r="AU129" s="216" t="s">
        <v>84</v>
      </c>
      <c r="AY129" s="18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148</v>
      </c>
      <c r="BM129" s="216" t="s">
        <v>597</v>
      </c>
    </row>
    <row r="130" s="13" customFormat="1">
      <c r="A130" s="13"/>
      <c r="B130" s="223"/>
      <c r="C130" s="224"/>
      <c r="D130" s="218" t="s">
        <v>204</v>
      </c>
      <c r="E130" s="225" t="s">
        <v>19</v>
      </c>
      <c r="F130" s="226" t="s">
        <v>598</v>
      </c>
      <c r="G130" s="224"/>
      <c r="H130" s="227">
        <v>0.95999999999999996</v>
      </c>
      <c r="I130" s="228"/>
      <c r="J130" s="224"/>
      <c r="K130" s="224"/>
      <c r="L130" s="229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204</v>
      </c>
      <c r="AU130" s="233" t="s">
        <v>84</v>
      </c>
      <c r="AV130" s="13" t="s">
        <v>84</v>
      </c>
      <c r="AW130" s="13" t="s">
        <v>35</v>
      </c>
      <c r="AX130" s="13" t="s">
        <v>82</v>
      </c>
      <c r="AY130" s="233" t="s">
        <v>127</v>
      </c>
    </row>
    <row r="131" s="12" customFormat="1" ht="22.8" customHeight="1">
      <c r="A131" s="12"/>
      <c r="B131" s="189"/>
      <c r="C131" s="190"/>
      <c r="D131" s="191" t="s">
        <v>73</v>
      </c>
      <c r="E131" s="203" t="s">
        <v>126</v>
      </c>
      <c r="F131" s="203" t="s">
        <v>299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SUM(P132:P175)</f>
        <v>0</v>
      </c>
      <c r="Q131" s="197"/>
      <c r="R131" s="198">
        <f>SUM(R132:R175)</f>
        <v>228.71734399999994</v>
      </c>
      <c r="S131" s="197"/>
      <c r="T131" s="199">
        <f>SUM(T132:T175)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82</v>
      </c>
      <c r="AT131" s="201" t="s">
        <v>73</v>
      </c>
      <c r="AU131" s="201" t="s">
        <v>82</v>
      </c>
      <c r="AY131" s="200" t="s">
        <v>127</v>
      </c>
      <c r="BK131" s="202">
        <f>SUM(BK132:BK175)</f>
        <v>0</v>
      </c>
    </row>
    <row r="132" s="2" customFormat="1" ht="14.4" customHeight="1">
      <c r="A132" s="39"/>
      <c r="B132" s="40"/>
      <c r="C132" s="205" t="s">
        <v>306</v>
      </c>
      <c r="D132" s="205" t="s">
        <v>130</v>
      </c>
      <c r="E132" s="206" t="s">
        <v>301</v>
      </c>
      <c r="F132" s="207" t="s">
        <v>302</v>
      </c>
      <c r="G132" s="208" t="s">
        <v>220</v>
      </c>
      <c r="H132" s="209">
        <v>4</v>
      </c>
      <c r="I132" s="210"/>
      <c r="J132" s="211">
        <f>ROUND(I132*H132,2)</f>
        <v>0</v>
      </c>
      <c r="K132" s="207" t="s">
        <v>134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0.34499999999999997</v>
      </c>
      <c r="R132" s="214">
        <f>Q132*H132</f>
        <v>1.3799999999999999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148</v>
      </c>
      <c r="AT132" s="216" t="s">
        <v>130</v>
      </c>
      <c r="AU132" s="216" t="s">
        <v>84</v>
      </c>
      <c r="AY132" s="18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148</v>
      </c>
      <c r="BM132" s="216" t="s">
        <v>599</v>
      </c>
    </row>
    <row r="133" s="2" customFormat="1">
      <c r="A133" s="39"/>
      <c r="B133" s="40"/>
      <c r="C133" s="41"/>
      <c r="D133" s="218" t="s">
        <v>141</v>
      </c>
      <c r="E133" s="41"/>
      <c r="F133" s="219" t="s">
        <v>304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141</v>
      </c>
      <c r="AU133" s="18" t="s">
        <v>84</v>
      </c>
    </row>
    <row r="134" s="13" customFormat="1">
      <c r="A134" s="13"/>
      <c r="B134" s="223"/>
      <c r="C134" s="224"/>
      <c r="D134" s="218" t="s">
        <v>204</v>
      </c>
      <c r="E134" s="225" t="s">
        <v>19</v>
      </c>
      <c r="F134" s="226" t="s">
        <v>600</v>
      </c>
      <c r="G134" s="224"/>
      <c r="H134" s="227">
        <v>4</v>
      </c>
      <c r="I134" s="228"/>
      <c r="J134" s="224"/>
      <c r="K134" s="224"/>
      <c r="L134" s="229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204</v>
      </c>
      <c r="AU134" s="233" t="s">
        <v>84</v>
      </c>
      <c r="AV134" s="13" t="s">
        <v>84</v>
      </c>
      <c r="AW134" s="13" t="s">
        <v>35</v>
      </c>
      <c r="AX134" s="13" t="s">
        <v>82</v>
      </c>
      <c r="AY134" s="233" t="s">
        <v>127</v>
      </c>
    </row>
    <row r="135" s="2" customFormat="1" ht="14.4" customHeight="1">
      <c r="A135" s="39"/>
      <c r="B135" s="40"/>
      <c r="C135" s="205" t="s">
        <v>310</v>
      </c>
      <c r="D135" s="205" t="s">
        <v>130</v>
      </c>
      <c r="E135" s="206" t="s">
        <v>307</v>
      </c>
      <c r="F135" s="207" t="s">
        <v>308</v>
      </c>
      <c r="G135" s="208" t="s">
        <v>220</v>
      </c>
      <c r="H135" s="209">
        <v>4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45</v>
      </c>
      <c r="O135" s="85"/>
      <c r="P135" s="214">
        <f>O135*H135</f>
        <v>0</v>
      </c>
      <c r="Q135" s="214">
        <v>0.46000000000000002</v>
      </c>
      <c r="R135" s="214">
        <f>Q135*H135</f>
        <v>1.8400000000000001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148</v>
      </c>
      <c r="AT135" s="216" t="s">
        <v>130</v>
      </c>
      <c r="AU135" s="216" t="s">
        <v>84</v>
      </c>
      <c r="AY135" s="18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148</v>
      </c>
      <c r="BM135" s="216" t="s">
        <v>601</v>
      </c>
    </row>
    <row r="136" s="2" customFormat="1">
      <c r="A136" s="39"/>
      <c r="B136" s="40"/>
      <c r="C136" s="41"/>
      <c r="D136" s="218" t="s">
        <v>141</v>
      </c>
      <c r="E136" s="41"/>
      <c r="F136" s="219" t="s">
        <v>304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84</v>
      </c>
    </row>
    <row r="137" s="13" customFormat="1">
      <c r="A137" s="13"/>
      <c r="B137" s="223"/>
      <c r="C137" s="224"/>
      <c r="D137" s="218" t="s">
        <v>204</v>
      </c>
      <c r="E137" s="225" t="s">
        <v>19</v>
      </c>
      <c r="F137" s="226" t="s">
        <v>600</v>
      </c>
      <c r="G137" s="224"/>
      <c r="H137" s="227">
        <v>4</v>
      </c>
      <c r="I137" s="228"/>
      <c r="J137" s="224"/>
      <c r="K137" s="224"/>
      <c r="L137" s="229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204</v>
      </c>
      <c r="AU137" s="233" t="s">
        <v>84</v>
      </c>
      <c r="AV137" s="13" t="s">
        <v>84</v>
      </c>
      <c r="AW137" s="13" t="s">
        <v>35</v>
      </c>
      <c r="AX137" s="13" t="s">
        <v>82</v>
      </c>
      <c r="AY137" s="233" t="s">
        <v>127</v>
      </c>
    </row>
    <row r="138" s="2" customFormat="1" ht="24.15" customHeight="1">
      <c r="A138" s="39"/>
      <c r="B138" s="40"/>
      <c r="C138" s="205" t="s">
        <v>7</v>
      </c>
      <c r="D138" s="205" t="s">
        <v>130</v>
      </c>
      <c r="E138" s="206" t="s">
        <v>311</v>
      </c>
      <c r="F138" s="207" t="s">
        <v>312</v>
      </c>
      <c r="G138" s="208" t="s">
        <v>220</v>
      </c>
      <c r="H138" s="209">
        <v>4</v>
      </c>
      <c r="I138" s="210"/>
      <c r="J138" s="211">
        <f>ROUND(I138*H138,2)</f>
        <v>0</v>
      </c>
      <c r="K138" s="207" t="s">
        <v>134</v>
      </c>
      <c r="L138" s="45"/>
      <c r="M138" s="212" t="s">
        <v>19</v>
      </c>
      <c r="N138" s="213" t="s">
        <v>45</v>
      </c>
      <c r="O138" s="85"/>
      <c r="P138" s="214">
        <f>O138*H138</f>
        <v>0</v>
      </c>
      <c r="Q138" s="214">
        <v>0.23737</v>
      </c>
      <c r="R138" s="214">
        <f>Q138*H138</f>
        <v>0.94947999999999999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148</v>
      </c>
      <c r="AT138" s="216" t="s">
        <v>130</v>
      </c>
      <c r="AU138" s="216" t="s">
        <v>84</v>
      </c>
      <c r="AY138" s="18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82</v>
      </c>
      <c r="BK138" s="217">
        <f>ROUND(I138*H138,2)</f>
        <v>0</v>
      </c>
      <c r="BL138" s="18" t="s">
        <v>148</v>
      </c>
      <c r="BM138" s="216" t="s">
        <v>602</v>
      </c>
    </row>
    <row r="139" s="13" customFormat="1">
      <c r="A139" s="13"/>
      <c r="B139" s="223"/>
      <c r="C139" s="224"/>
      <c r="D139" s="218" t="s">
        <v>204</v>
      </c>
      <c r="E139" s="225" t="s">
        <v>19</v>
      </c>
      <c r="F139" s="226" t="s">
        <v>600</v>
      </c>
      <c r="G139" s="224"/>
      <c r="H139" s="227">
        <v>4</v>
      </c>
      <c r="I139" s="228"/>
      <c r="J139" s="224"/>
      <c r="K139" s="224"/>
      <c r="L139" s="229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204</v>
      </c>
      <c r="AU139" s="233" t="s">
        <v>84</v>
      </c>
      <c r="AV139" s="13" t="s">
        <v>84</v>
      </c>
      <c r="AW139" s="13" t="s">
        <v>35</v>
      </c>
      <c r="AX139" s="13" t="s">
        <v>82</v>
      </c>
      <c r="AY139" s="233" t="s">
        <v>127</v>
      </c>
    </row>
    <row r="140" s="2" customFormat="1" ht="24.15" customHeight="1">
      <c r="A140" s="39"/>
      <c r="B140" s="40"/>
      <c r="C140" s="205" t="s">
        <v>318</v>
      </c>
      <c r="D140" s="205" t="s">
        <v>130</v>
      </c>
      <c r="E140" s="206" t="s">
        <v>314</v>
      </c>
      <c r="F140" s="207" t="s">
        <v>315</v>
      </c>
      <c r="G140" s="208" t="s">
        <v>220</v>
      </c>
      <c r="H140" s="209">
        <v>31.350000000000001</v>
      </c>
      <c r="I140" s="210"/>
      <c r="J140" s="211">
        <f>ROUND(I140*H140,2)</f>
        <v>0</v>
      </c>
      <c r="K140" s="207" t="s">
        <v>134</v>
      </c>
      <c r="L140" s="45"/>
      <c r="M140" s="212" t="s">
        <v>19</v>
      </c>
      <c r="N140" s="213" t="s">
        <v>45</v>
      </c>
      <c r="O140" s="85"/>
      <c r="P140" s="214">
        <f>O140*H140</f>
        <v>0</v>
      </c>
      <c r="Q140" s="214">
        <v>0.36924000000000001</v>
      </c>
      <c r="R140" s="214">
        <f>Q140*H140</f>
        <v>11.575674000000001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148</v>
      </c>
      <c r="AT140" s="216" t="s">
        <v>130</v>
      </c>
      <c r="AU140" s="216" t="s">
        <v>84</v>
      </c>
      <c r="AY140" s="18" t="s">
        <v>127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148</v>
      </c>
      <c r="BM140" s="216" t="s">
        <v>603</v>
      </c>
    </row>
    <row r="141" s="13" customFormat="1">
      <c r="A141" s="13"/>
      <c r="B141" s="223"/>
      <c r="C141" s="224"/>
      <c r="D141" s="218" t="s">
        <v>204</v>
      </c>
      <c r="E141" s="225" t="s">
        <v>19</v>
      </c>
      <c r="F141" s="226" t="s">
        <v>604</v>
      </c>
      <c r="G141" s="224"/>
      <c r="H141" s="227">
        <v>31.350000000000001</v>
      </c>
      <c r="I141" s="228"/>
      <c r="J141" s="224"/>
      <c r="K141" s="224"/>
      <c r="L141" s="229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204</v>
      </c>
      <c r="AU141" s="233" t="s">
        <v>84</v>
      </c>
      <c r="AV141" s="13" t="s">
        <v>84</v>
      </c>
      <c r="AW141" s="13" t="s">
        <v>35</v>
      </c>
      <c r="AX141" s="13" t="s">
        <v>82</v>
      </c>
      <c r="AY141" s="233" t="s">
        <v>127</v>
      </c>
    </row>
    <row r="142" s="2" customFormat="1" ht="14.4" customHeight="1">
      <c r="A142" s="39"/>
      <c r="B142" s="40"/>
      <c r="C142" s="205" t="s">
        <v>323</v>
      </c>
      <c r="D142" s="205" t="s">
        <v>130</v>
      </c>
      <c r="E142" s="206" t="s">
        <v>319</v>
      </c>
      <c r="F142" s="207" t="s">
        <v>320</v>
      </c>
      <c r="G142" s="208" t="s">
        <v>220</v>
      </c>
      <c r="H142" s="209">
        <v>56.25</v>
      </c>
      <c r="I142" s="210"/>
      <c r="J142" s="211">
        <f>ROUND(I142*H142,2)</f>
        <v>0</v>
      </c>
      <c r="K142" s="207" t="s">
        <v>134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0.0075300000000000002</v>
      </c>
      <c r="R142" s="214">
        <f>Q142*H142</f>
        <v>0.42356250000000001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148</v>
      </c>
      <c r="AT142" s="216" t="s">
        <v>130</v>
      </c>
      <c r="AU142" s="216" t="s">
        <v>84</v>
      </c>
      <c r="AY142" s="18" t="s">
        <v>127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148</v>
      </c>
      <c r="BM142" s="216" t="s">
        <v>605</v>
      </c>
    </row>
    <row r="143" s="13" customFormat="1">
      <c r="A143" s="13"/>
      <c r="B143" s="223"/>
      <c r="C143" s="224"/>
      <c r="D143" s="218" t="s">
        <v>204</v>
      </c>
      <c r="E143" s="225" t="s">
        <v>19</v>
      </c>
      <c r="F143" s="226" t="s">
        <v>600</v>
      </c>
      <c r="G143" s="224"/>
      <c r="H143" s="227">
        <v>4</v>
      </c>
      <c r="I143" s="228"/>
      <c r="J143" s="224"/>
      <c r="K143" s="224"/>
      <c r="L143" s="229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204</v>
      </c>
      <c r="AU143" s="233" t="s">
        <v>84</v>
      </c>
      <c r="AV143" s="13" t="s">
        <v>84</v>
      </c>
      <c r="AW143" s="13" t="s">
        <v>35</v>
      </c>
      <c r="AX143" s="13" t="s">
        <v>74</v>
      </c>
      <c r="AY143" s="233" t="s">
        <v>127</v>
      </c>
    </row>
    <row r="144" s="13" customFormat="1">
      <c r="A144" s="13"/>
      <c r="B144" s="223"/>
      <c r="C144" s="224"/>
      <c r="D144" s="218" t="s">
        <v>204</v>
      </c>
      <c r="E144" s="225" t="s">
        <v>19</v>
      </c>
      <c r="F144" s="226" t="s">
        <v>606</v>
      </c>
      <c r="G144" s="224"/>
      <c r="H144" s="227">
        <v>52.25</v>
      </c>
      <c r="I144" s="228"/>
      <c r="J144" s="224"/>
      <c r="K144" s="224"/>
      <c r="L144" s="229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204</v>
      </c>
      <c r="AU144" s="233" t="s">
        <v>84</v>
      </c>
      <c r="AV144" s="13" t="s">
        <v>84</v>
      </c>
      <c r="AW144" s="13" t="s">
        <v>35</v>
      </c>
      <c r="AX144" s="13" t="s">
        <v>74</v>
      </c>
      <c r="AY144" s="233" t="s">
        <v>127</v>
      </c>
    </row>
    <row r="145" s="15" customFormat="1">
      <c r="A145" s="15"/>
      <c r="B145" s="247"/>
      <c r="C145" s="248"/>
      <c r="D145" s="218" t="s">
        <v>204</v>
      </c>
      <c r="E145" s="249" t="s">
        <v>19</v>
      </c>
      <c r="F145" s="250" t="s">
        <v>240</v>
      </c>
      <c r="G145" s="248"/>
      <c r="H145" s="251">
        <v>56.25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204</v>
      </c>
      <c r="AU145" s="257" t="s">
        <v>84</v>
      </c>
      <c r="AV145" s="15" t="s">
        <v>148</v>
      </c>
      <c r="AW145" s="15" t="s">
        <v>35</v>
      </c>
      <c r="AX145" s="15" t="s">
        <v>82</v>
      </c>
      <c r="AY145" s="257" t="s">
        <v>127</v>
      </c>
    </row>
    <row r="146" s="2" customFormat="1" ht="24.15" customHeight="1">
      <c r="A146" s="39"/>
      <c r="B146" s="40"/>
      <c r="C146" s="205" t="s">
        <v>327</v>
      </c>
      <c r="D146" s="205" t="s">
        <v>130</v>
      </c>
      <c r="E146" s="206" t="s">
        <v>324</v>
      </c>
      <c r="F146" s="207" t="s">
        <v>325</v>
      </c>
      <c r="G146" s="208" t="s">
        <v>220</v>
      </c>
      <c r="H146" s="209">
        <v>56.25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45</v>
      </c>
      <c r="O146" s="85"/>
      <c r="P146" s="214">
        <f>O146*H146</f>
        <v>0</v>
      </c>
      <c r="Q146" s="214">
        <v>0.15559000000000001</v>
      </c>
      <c r="R146" s="214">
        <f>Q146*H146</f>
        <v>8.7519375000000004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148</v>
      </c>
      <c r="AT146" s="216" t="s">
        <v>130</v>
      </c>
      <c r="AU146" s="216" t="s">
        <v>84</v>
      </c>
      <c r="AY146" s="18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148</v>
      </c>
      <c r="BM146" s="216" t="s">
        <v>607</v>
      </c>
    </row>
    <row r="147" s="13" customFormat="1">
      <c r="A147" s="13"/>
      <c r="B147" s="223"/>
      <c r="C147" s="224"/>
      <c r="D147" s="218" t="s">
        <v>204</v>
      </c>
      <c r="E147" s="225" t="s">
        <v>19</v>
      </c>
      <c r="F147" s="226" t="s">
        <v>600</v>
      </c>
      <c r="G147" s="224"/>
      <c r="H147" s="227">
        <v>4</v>
      </c>
      <c r="I147" s="228"/>
      <c r="J147" s="224"/>
      <c r="K147" s="224"/>
      <c r="L147" s="229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204</v>
      </c>
      <c r="AU147" s="233" t="s">
        <v>84</v>
      </c>
      <c r="AV147" s="13" t="s">
        <v>84</v>
      </c>
      <c r="AW147" s="13" t="s">
        <v>35</v>
      </c>
      <c r="AX147" s="13" t="s">
        <v>74</v>
      </c>
      <c r="AY147" s="233" t="s">
        <v>127</v>
      </c>
    </row>
    <row r="148" s="13" customFormat="1">
      <c r="A148" s="13"/>
      <c r="B148" s="223"/>
      <c r="C148" s="224"/>
      <c r="D148" s="218" t="s">
        <v>204</v>
      </c>
      <c r="E148" s="225" t="s">
        <v>19</v>
      </c>
      <c r="F148" s="226" t="s">
        <v>606</v>
      </c>
      <c r="G148" s="224"/>
      <c r="H148" s="227">
        <v>52.25</v>
      </c>
      <c r="I148" s="228"/>
      <c r="J148" s="224"/>
      <c r="K148" s="224"/>
      <c r="L148" s="229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204</v>
      </c>
      <c r="AU148" s="233" t="s">
        <v>84</v>
      </c>
      <c r="AV148" s="13" t="s">
        <v>84</v>
      </c>
      <c r="AW148" s="13" t="s">
        <v>35</v>
      </c>
      <c r="AX148" s="13" t="s">
        <v>74</v>
      </c>
      <c r="AY148" s="233" t="s">
        <v>127</v>
      </c>
    </row>
    <row r="149" s="15" customFormat="1">
      <c r="A149" s="15"/>
      <c r="B149" s="247"/>
      <c r="C149" s="248"/>
      <c r="D149" s="218" t="s">
        <v>204</v>
      </c>
      <c r="E149" s="249" t="s">
        <v>19</v>
      </c>
      <c r="F149" s="250" t="s">
        <v>240</v>
      </c>
      <c r="G149" s="248"/>
      <c r="H149" s="251">
        <v>56.25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7" t="s">
        <v>204</v>
      </c>
      <c r="AU149" s="257" t="s">
        <v>84</v>
      </c>
      <c r="AV149" s="15" t="s">
        <v>148</v>
      </c>
      <c r="AW149" s="15" t="s">
        <v>35</v>
      </c>
      <c r="AX149" s="15" t="s">
        <v>82</v>
      </c>
      <c r="AY149" s="257" t="s">
        <v>127</v>
      </c>
    </row>
    <row r="150" s="2" customFormat="1" ht="14.4" customHeight="1">
      <c r="A150" s="39"/>
      <c r="B150" s="40"/>
      <c r="C150" s="205" t="s">
        <v>332</v>
      </c>
      <c r="D150" s="205" t="s">
        <v>130</v>
      </c>
      <c r="E150" s="206" t="s">
        <v>328</v>
      </c>
      <c r="F150" s="207" t="s">
        <v>329</v>
      </c>
      <c r="G150" s="208" t="s">
        <v>220</v>
      </c>
      <c r="H150" s="209">
        <v>108.5</v>
      </c>
      <c r="I150" s="210"/>
      <c r="J150" s="211">
        <f>ROUND(I150*H150,2)</f>
        <v>0</v>
      </c>
      <c r="K150" s="207" t="s">
        <v>134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0.00071000000000000002</v>
      </c>
      <c r="R150" s="214">
        <f>Q150*H150</f>
        <v>0.077035000000000006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148</v>
      </c>
      <c r="AT150" s="216" t="s">
        <v>130</v>
      </c>
      <c r="AU150" s="216" t="s">
        <v>84</v>
      </c>
      <c r="AY150" s="18" t="s">
        <v>127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148</v>
      </c>
      <c r="BM150" s="216" t="s">
        <v>608</v>
      </c>
    </row>
    <row r="151" s="13" customFormat="1">
      <c r="A151" s="13"/>
      <c r="B151" s="223"/>
      <c r="C151" s="224"/>
      <c r="D151" s="218" t="s">
        <v>204</v>
      </c>
      <c r="E151" s="225" t="s">
        <v>19</v>
      </c>
      <c r="F151" s="226" t="s">
        <v>600</v>
      </c>
      <c r="G151" s="224"/>
      <c r="H151" s="227">
        <v>4</v>
      </c>
      <c r="I151" s="228"/>
      <c r="J151" s="224"/>
      <c r="K151" s="224"/>
      <c r="L151" s="229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204</v>
      </c>
      <c r="AU151" s="233" t="s">
        <v>84</v>
      </c>
      <c r="AV151" s="13" t="s">
        <v>84</v>
      </c>
      <c r="AW151" s="13" t="s">
        <v>35</v>
      </c>
      <c r="AX151" s="13" t="s">
        <v>74</v>
      </c>
      <c r="AY151" s="233" t="s">
        <v>127</v>
      </c>
    </row>
    <row r="152" s="13" customFormat="1">
      <c r="A152" s="13"/>
      <c r="B152" s="223"/>
      <c r="C152" s="224"/>
      <c r="D152" s="218" t="s">
        <v>204</v>
      </c>
      <c r="E152" s="225" t="s">
        <v>19</v>
      </c>
      <c r="F152" s="226" t="s">
        <v>609</v>
      </c>
      <c r="G152" s="224"/>
      <c r="H152" s="227">
        <v>104.5</v>
      </c>
      <c r="I152" s="228"/>
      <c r="J152" s="224"/>
      <c r="K152" s="224"/>
      <c r="L152" s="229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204</v>
      </c>
      <c r="AU152" s="233" t="s">
        <v>84</v>
      </c>
      <c r="AV152" s="13" t="s">
        <v>84</v>
      </c>
      <c r="AW152" s="13" t="s">
        <v>35</v>
      </c>
      <c r="AX152" s="13" t="s">
        <v>74</v>
      </c>
      <c r="AY152" s="233" t="s">
        <v>127</v>
      </c>
    </row>
    <row r="153" s="15" customFormat="1">
      <c r="A153" s="15"/>
      <c r="B153" s="247"/>
      <c r="C153" s="248"/>
      <c r="D153" s="218" t="s">
        <v>204</v>
      </c>
      <c r="E153" s="249" t="s">
        <v>19</v>
      </c>
      <c r="F153" s="250" t="s">
        <v>240</v>
      </c>
      <c r="G153" s="248"/>
      <c r="H153" s="251">
        <v>108.5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204</v>
      </c>
      <c r="AU153" s="257" t="s">
        <v>84</v>
      </c>
      <c r="AV153" s="15" t="s">
        <v>148</v>
      </c>
      <c r="AW153" s="15" t="s">
        <v>35</v>
      </c>
      <c r="AX153" s="15" t="s">
        <v>82</v>
      </c>
      <c r="AY153" s="257" t="s">
        <v>127</v>
      </c>
    </row>
    <row r="154" s="2" customFormat="1" ht="24.15" customHeight="1">
      <c r="A154" s="39"/>
      <c r="B154" s="40"/>
      <c r="C154" s="205" t="s">
        <v>336</v>
      </c>
      <c r="D154" s="205" t="s">
        <v>130</v>
      </c>
      <c r="E154" s="206" t="s">
        <v>333</v>
      </c>
      <c r="F154" s="207" t="s">
        <v>334</v>
      </c>
      <c r="G154" s="208" t="s">
        <v>220</v>
      </c>
      <c r="H154" s="209">
        <v>108.5</v>
      </c>
      <c r="I154" s="210"/>
      <c r="J154" s="211">
        <f>ROUND(I154*H154,2)</f>
        <v>0</v>
      </c>
      <c r="K154" s="207" t="s">
        <v>134</v>
      </c>
      <c r="L154" s="45"/>
      <c r="M154" s="212" t="s">
        <v>19</v>
      </c>
      <c r="N154" s="213" t="s">
        <v>45</v>
      </c>
      <c r="O154" s="85"/>
      <c r="P154" s="214">
        <f>O154*H154</f>
        <v>0</v>
      </c>
      <c r="Q154" s="214">
        <v>0.10373</v>
      </c>
      <c r="R154" s="214">
        <f>Q154*H154</f>
        <v>11.254705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148</v>
      </c>
      <c r="AT154" s="216" t="s">
        <v>130</v>
      </c>
      <c r="AU154" s="216" t="s">
        <v>84</v>
      </c>
      <c r="AY154" s="18" t="s">
        <v>127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148</v>
      </c>
      <c r="BM154" s="216" t="s">
        <v>610</v>
      </c>
    </row>
    <row r="155" s="13" customFormat="1">
      <c r="A155" s="13"/>
      <c r="B155" s="223"/>
      <c r="C155" s="224"/>
      <c r="D155" s="218" t="s">
        <v>204</v>
      </c>
      <c r="E155" s="225" t="s">
        <v>19</v>
      </c>
      <c r="F155" s="226" t="s">
        <v>611</v>
      </c>
      <c r="G155" s="224"/>
      <c r="H155" s="227">
        <v>4</v>
      </c>
      <c r="I155" s="228"/>
      <c r="J155" s="224"/>
      <c r="K155" s="224"/>
      <c r="L155" s="229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204</v>
      </c>
      <c r="AU155" s="233" t="s">
        <v>84</v>
      </c>
      <c r="AV155" s="13" t="s">
        <v>84</v>
      </c>
      <c r="AW155" s="13" t="s">
        <v>35</v>
      </c>
      <c r="AX155" s="13" t="s">
        <v>74</v>
      </c>
      <c r="AY155" s="233" t="s">
        <v>127</v>
      </c>
    </row>
    <row r="156" s="13" customFormat="1">
      <c r="A156" s="13"/>
      <c r="B156" s="223"/>
      <c r="C156" s="224"/>
      <c r="D156" s="218" t="s">
        <v>204</v>
      </c>
      <c r="E156" s="225" t="s">
        <v>19</v>
      </c>
      <c r="F156" s="226" t="s">
        <v>609</v>
      </c>
      <c r="G156" s="224"/>
      <c r="H156" s="227">
        <v>104.5</v>
      </c>
      <c r="I156" s="228"/>
      <c r="J156" s="224"/>
      <c r="K156" s="224"/>
      <c r="L156" s="229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204</v>
      </c>
      <c r="AU156" s="233" t="s">
        <v>84</v>
      </c>
      <c r="AV156" s="13" t="s">
        <v>84</v>
      </c>
      <c r="AW156" s="13" t="s">
        <v>35</v>
      </c>
      <c r="AX156" s="13" t="s">
        <v>74</v>
      </c>
      <c r="AY156" s="233" t="s">
        <v>127</v>
      </c>
    </row>
    <row r="157" s="15" customFormat="1">
      <c r="A157" s="15"/>
      <c r="B157" s="247"/>
      <c r="C157" s="248"/>
      <c r="D157" s="218" t="s">
        <v>204</v>
      </c>
      <c r="E157" s="249" t="s">
        <v>19</v>
      </c>
      <c r="F157" s="250" t="s">
        <v>240</v>
      </c>
      <c r="G157" s="248"/>
      <c r="H157" s="251">
        <v>108.5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204</v>
      </c>
      <c r="AU157" s="257" t="s">
        <v>84</v>
      </c>
      <c r="AV157" s="15" t="s">
        <v>148</v>
      </c>
      <c r="AW157" s="15" t="s">
        <v>35</v>
      </c>
      <c r="AX157" s="15" t="s">
        <v>82</v>
      </c>
      <c r="AY157" s="257" t="s">
        <v>127</v>
      </c>
    </row>
    <row r="158" s="2" customFormat="1" ht="14.4" customHeight="1">
      <c r="A158" s="39"/>
      <c r="B158" s="40"/>
      <c r="C158" s="205" t="s">
        <v>340</v>
      </c>
      <c r="D158" s="205" t="s">
        <v>130</v>
      </c>
      <c r="E158" s="206" t="s">
        <v>337</v>
      </c>
      <c r="F158" s="207" t="s">
        <v>308</v>
      </c>
      <c r="G158" s="208" t="s">
        <v>220</v>
      </c>
      <c r="H158" s="209">
        <v>198</v>
      </c>
      <c r="I158" s="210"/>
      <c r="J158" s="211">
        <f>ROUND(I158*H158,2)</f>
        <v>0</v>
      </c>
      <c r="K158" s="207" t="s">
        <v>134</v>
      </c>
      <c r="L158" s="45"/>
      <c r="M158" s="212" t="s">
        <v>19</v>
      </c>
      <c r="N158" s="213" t="s">
        <v>45</v>
      </c>
      <c r="O158" s="85"/>
      <c r="P158" s="214">
        <f>O158*H158</f>
        <v>0</v>
      </c>
      <c r="Q158" s="214">
        <v>0.46000000000000002</v>
      </c>
      <c r="R158" s="214">
        <f>Q158*H158</f>
        <v>91.079999999999998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148</v>
      </c>
      <c r="AT158" s="216" t="s">
        <v>130</v>
      </c>
      <c r="AU158" s="216" t="s">
        <v>84</v>
      </c>
      <c r="AY158" s="18" t="s">
        <v>127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82</v>
      </c>
      <c r="BK158" s="217">
        <f>ROUND(I158*H158,2)</f>
        <v>0</v>
      </c>
      <c r="BL158" s="18" t="s">
        <v>148</v>
      </c>
      <c r="BM158" s="216" t="s">
        <v>612</v>
      </c>
    </row>
    <row r="159" s="13" customFormat="1">
      <c r="A159" s="13"/>
      <c r="B159" s="223"/>
      <c r="C159" s="224"/>
      <c r="D159" s="218" t="s">
        <v>204</v>
      </c>
      <c r="E159" s="225" t="s">
        <v>19</v>
      </c>
      <c r="F159" s="226" t="s">
        <v>613</v>
      </c>
      <c r="G159" s="224"/>
      <c r="H159" s="227">
        <v>198</v>
      </c>
      <c r="I159" s="228"/>
      <c r="J159" s="224"/>
      <c r="K159" s="224"/>
      <c r="L159" s="229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204</v>
      </c>
      <c r="AU159" s="233" t="s">
        <v>84</v>
      </c>
      <c r="AV159" s="13" t="s">
        <v>84</v>
      </c>
      <c r="AW159" s="13" t="s">
        <v>35</v>
      </c>
      <c r="AX159" s="13" t="s">
        <v>82</v>
      </c>
      <c r="AY159" s="233" t="s">
        <v>127</v>
      </c>
    </row>
    <row r="160" s="2" customFormat="1" ht="37.8" customHeight="1">
      <c r="A160" s="39"/>
      <c r="B160" s="40"/>
      <c r="C160" s="205" t="s">
        <v>344</v>
      </c>
      <c r="D160" s="205" t="s">
        <v>130</v>
      </c>
      <c r="E160" s="206" t="s">
        <v>341</v>
      </c>
      <c r="F160" s="207" t="s">
        <v>342</v>
      </c>
      <c r="G160" s="208" t="s">
        <v>220</v>
      </c>
      <c r="H160" s="209">
        <v>198</v>
      </c>
      <c r="I160" s="210"/>
      <c r="J160" s="211">
        <f>ROUND(I160*H160,2)</f>
        <v>0</v>
      </c>
      <c r="K160" s="207" t="s">
        <v>134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0.084250000000000005</v>
      </c>
      <c r="R160" s="214">
        <f>Q160*H160</f>
        <v>16.6815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148</v>
      </c>
      <c r="AT160" s="216" t="s">
        <v>130</v>
      </c>
      <c r="AU160" s="216" t="s">
        <v>84</v>
      </c>
      <c r="AY160" s="18" t="s">
        <v>127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148</v>
      </c>
      <c r="BM160" s="216" t="s">
        <v>614</v>
      </c>
    </row>
    <row r="161" s="2" customFormat="1" ht="14.4" customHeight="1">
      <c r="A161" s="39"/>
      <c r="B161" s="40"/>
      <c r="C161" s="258" t="s">
        <v>350</v>
      </c>
      <c r="D161" s="258" t="s">
        <v>270</v>
      </c>
      <c r="E161" s="259" t="s">
        <v>345</v>
      </c>
      <c r="F161" s="260" t="s">
        <v>346</v>
      </c>
      <c r="G161" s="261" t="s">
        <v>220</v>
      </c>
      <c r="H161" s="262">
        <v>201.59999999999999</v>
      </c>
      <c r="I161" s="263"/>
      <c r="J161" s="264">
        <f>ROUND(I161*H161,2)</f>
        <v>0</v>
      </c>
      <c r="K161" s="260" t="s">
        <v>19</v>
      </c>
      <c r="L161" s="265"/>
      <c r="M161" s="266" t="s">
        <v>19</v>
      </c>
      <c r="N161" s="267" t="s">
        <v>45</v>
      </c>
      <c r="O161" s="85"/>
      <c r="P161" s="214">
        <f>O161*H161</f>
        <v>0</v>
      </c>
      <c r="Q161" s="214">
        <v>0.13100000000000001</v>
      </c>
      <c r="R161" s="214">
        <f>Q161*H161</f>
        <v>26.409600000000001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169</v>
      </c>
      <c r="AT161" s="216" t="s">
        <v>270</v>
      </c>
      <c r="AU161" s="216" t="s">
        <v>84</v>
      </c>
      <c r="AY161" s="18" t="s">
        <v>127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82</v>
      </c>
      <c r="BK161" s="217">
        <f>ROUND(I161*H161,2)</f>
        <v>0</v>
      </c>
      <c r="BL161" s="18" t="s">
        <v>148</v>
      </c>
      <c r="BM161" s="216" t="s">
        <v>615</v>
      </c>
    </row>
    <row r="162" s="13" customFormat="1">
      <c r="A162" s="13"/>
      <c r="B162" s="223"/>
      <c r="C162" s="224"/>
      <c r="D162" s="218" t="s">
        <v>204</v>
      </c>
      <c r="E162" s="225" t="s">
        <v>19</v>
      </c>
      <c r="F162" s="226" t="s">
        <v>616</v>
      </c>
      <c r="G162" s="224"/>
      <c r="H162" s="227">
        <v>192</v>
      </c>
      <c r="I162" s="228"/>
      <c r="J162" s="224"/>
      <c r="K162" s="224"/>
      <c r="L162" s="229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204</v>
      </c>
      <c r="AU162" s="233" t="s">
        <v>84</v>
      </c>
      <c r="AV162" s="13" t="s">
        <v>84</v>
      </c>
      <c r="AW162" s="13" t="s">
        <v>35</v>
      </c>
      <c r="AX162" s="13" t="s">
        <v>82</v>
      </c>
      <c r="AY162" s="233" t="s">
        <v>127</v>
      </c>
    </row>
    <row r="163" s="13" customFormat="1">
      <c r="A163" s="13"/>
      <c r="B163" s="223"/>
      <c r="C163" s="224"/>
      <c r="D163" s="218" t="s">
        <v>204</v>
      </c>
      <c r="E163" s="224"/>
      <c r="F163" s="226" t="s">
        <v>617</v>
      </c>
      <c r="G163" s="224"/>
      <c r="H163" s="227">
        <v>201.59999999999999</v>
      </c>
      <c r="I163" s="228"/>
      <c r="J163" s="224"/>
      <c r="K163" s="224"/>
      <c r="L163" s="229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204</v>
      </c>
      <c r="AU163" s="233" t="s">
        <v>84</v>
      </c>
      <c r="AV163" s="13" t="s">
        <v>84</v>
      </c>
      <c r="AW163" s="13" t="s">
        <v>4</v>
      </c>
      <c r="AX163" s="13" t="s">
        <v>82</v>
      </c>
      <c r="AY163" s="233" t="s">
        <v>127</v>
      </c>
    </row>
    <row r="164" s="2" customFormat="1" ht="14.4" customHeight="1">
      <c r="A164" s="39"/>
      <c r="B164" s="40"/>
      <c r="C164" s="258" t="s">
        <v>355</v>
      </c>
      <c r="D164" s="258" t="s">
        <v>270</v>
      </c>
      <c r="E164" s="259" t="s">
        <v>356</v>
      </c>
      <c r="F164" s="260" t="s">
        <v>357</v>
      </c>
      <c r="G164" s="261" t="s">
        <v>220</v>
      </c>
      <c r="H164" s="262">
        <v>6.2999999999999998</v>
      </c>
      <c r="I164" s="263"/>
      <c r="J164" s="264">
        <f>ROUND(I164*H164,2)</f>
        <v>0</v>
      </c>
      <c r="K164" s="260" t="s">
        <v>19</v>
      </c>
      <c r="L164" s="265"/>
      <c r="M164" s="266" t="s">
        <v>19</v>
      </c>
      <c r="N164" s="267" t="s">
        <v>45</v>
      </c>
      <c r="O164" s="85"/>
      <c r="P164" s="214">
        <f>O164*H164</f>
        <v>0</v>
      </c>
      <c r="Q164" s="214">
        <v>0.13100000000000001</v>
      </c>
      <c r="R164" s="214">
        <f>Q164*H164</f>
        <v>0.82530000000000003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169</v>
      </c>
      <c r="AT164" s="216" t="s">
        <v>270</v>
      </c>
      <c r="AU164" s="216" t="s">
        <v>84</v>
      </c>
      <c r="AY164" s="18" t="s">
        <v>127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148</v>
      </c>
      <c r="BM164" s="216" t="s">
        <v>618</v>
      </c>
    </row>
    <row r="165" s="13" customFormat="1">
      <c r="A165" s="13"/>
      <c r="B165" s="223"/>
      <c r="C165" s="224"/>
      <c r="D165" s="218" t="s">
        <v>204</v>
      </c>
      <c r="E165" s="225" t="s">
        <v>19</v>
      </c>
      <c r="F165" s="226" t="s">
        <v>619</v>
      </c>
      <c r="G165" s="224"/>
      <c r="H165" s="227">
        <v>6</v>
      </c>
      <c r="I165" s="228"/>
      <c r="J165" s="224"/>
      <c r="K165" s="224"/>
      <c r="L165" s="229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204</v>
      </c>
      <c r="AU165" s="233" t="s">
        <v>84</v>
      </c>
      <c r="AV165" s="13" t="s">
        <v>84</v>
      </c>
      <c r="AW165" s="13" t="s">
        <v>35</v>
      </c>
      <c r="AX165" s="13" t="s">
        <v>82</v>
      </c>
      <c r="AY165" s="233" t="s">
        <v>127</v>
      </c>
    </row>
    <row r="166" s="13" customFormat="1">
      <c r="A166" s="13"/>
      <c r="B166" s="223"/>
      <c r="C166" s="224"/>
      <c r="D166" s="218" t="s">
        <v>204</v>
      </c>
      <c r="E166" s="224"/>
      <c r="F166" s="226" t="s">
        <v>620</v>
      </c>
      <c r="G166" s="224"/>
      <c r="H166" s="227">
        <v>6.2999999999999998</v>
      </c>
      <c r="I166" s="228"/>
      <c r="J166" s="224"/>
      <c r="K166" s="224"/>
      <c r="L166" s="229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204</v>
      </c>
      <c r="AU166" s="233" t="s">
        <v>84</v>
      </c>
      <c r="AV166" s="13" t="s">
        <v>84</v>
      </c>
      <c r="AW166" s="13" t="s">
        <v>4</v>
      </c>
      <c r="AX166" s="13" t="s">
        <v>82</v>
      </c>
      <c r="AY166" s="233" t="s">
        <v>127</v>
      </c>
    </row>
    <row r="167" s="2" customFormat="1" ht="14.4" customHeight="1">
      <c r="A167" s="39"/>
      <c r="B167" s="40"/>
      <c r="C167" s="205" t="s">
        <v>360</v>
      </c>
      <c r="D167" s="205" t="s">
        <v>130</v>
      </c>
      <c r="E167" s="206" t="s">
        <v>361</v>
      </c>
      <c r="F167" s="207" t="s">
        <v>362</v>
      </c>
      <c r="G167" s="208" t="s">
        <v>220</v>
      </c>
      <c r="H167" s="209">
        <v>68</v>
      </c>
      <c r="I167" s="210"/>
      <c r="J167" s="211">
        <f>ROUND(I167*H167,2)</f>
        <v>0</v>
      </c>
      <c r="K167" s="207" t="s">
        <v>134</v>
      </c>
      <c r="L167" s="45"/>
      <c r="M167" s="212" t="s">
        <v>19</v>
      </c>
      <c r="N167" s="213" t="s">
        <v>45</v>
      </c>
      <c r="O167" s="85"/>
      <c r="P167" s="214">
        <f>O167*H167</f>
        <v>0</v>
      </c>
      <c r="Q167" s="214">
        <v>0.57499999999999996</v>
      </c>
      <c r="R167" s="214">
        <f>Q167*H167</f>
        <v>39.099999999999994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148</v>
      </c>
      <c r="AT167" s="216" t="s">
        <v>130</v>
      </c>
      <c r="AU167" s="216" t="s">
        <v>84</v>
      </c>
      <c r="AY167" s="18" t="s">
        <v>127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148</v>
      </c>
      <c r="BM167" s="216" t="s">
        <v>621</v>
      </c>
    </row>
    <row r="168" s="13" customFormat="1">
      <c r="A168" s="13"/>
      <c r="B168" s="223"/>
      <c r="C168" s="224"/>
      <c r="D168" s="218" t="s">
        <v>204</v>
      </c>
      <c r="E168" s="225" t="s">
        <v>19</v>
      </c>
      <c r="F168" s="226" t="s">
        <v>622</v>
      </c>
      <c r="G168" s="224"/>
      <c r="H168" s="227">
        <v>68</v>
      </c>
      <c r="I168" s="228"/>
      <c r="J168" s="224"/>
      <c r="K168" s="224"/>
      <c r="L168" s="229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204</v>
      </c>
      <c r="AU168" s="233" t="s">
        <v>84</v>
      </c>
      <c r="AV168" s="13" t="s">
        <v>84</v>
      </c>
      <c r="AW168" s="13" t="s">
        <v>35</v>
      </c>
      <c r="AX168" s="13" t="s">
        <v>82</v>
      </c>
      <c r="AY168" s="233" t="s">
        <v>127</v>
      </c>
    </row>
    <row r="169" s="2" customFormat="1" ht="37.8" customHeight="1">
      <c r="A169" s="39"/>
      <c r="B169" s="40"/>
      <c r="C169" s="205" t="s">
        <v>365</v>
      </c>
      <c r="D169" s="205" t="s">
        <v>130</v>
      </c>
      <c r="E169" s="206" t="s">
        <v>366</v>
      </c>
      <c r="F169" s="207" t="s">
        <v>367</v>
      </c>
      <c r="G169" s="208" t="s">
        <v>220</v>
      </c>
      <c r="H169" s="209">
        <v>68</v>
      </c>
      <c r="I169" s="210"/>
      <c r="J169" s="211">
        <f>ROUND(I169*H169,2)</f>
        <v>0</v>
      </c>
      <c r="K169" s="207" t="s">
        <v>134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0.085650000000000004</v>
      </c>
      <c r="R169" s="214">
        <f>Q169*H169</f>
        <v>5.8242000000000003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148</v>
      </c>
      <c r="AT169" s="216" t="s">
        <v>130</v>
      </c>
      <c r="AU169" s="216" t="s">
        <v>84</v>
      </c>
      <c r="AY169" s="18" t="s">
        <v>127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148</v>
      </c>
      <c r="BM169" s="216" t="s">
        <v>623</v>
      </c>
    </row>
    <row r="170" s="2" customFormat="1" ht="14.4" customHeight="1">
      <c r="A170" s="39"/>
      <c r="B170" s="40"/>
      <c r="C170" s="258" t="s">
        <v>369</v>
      </c>
      <c r="D170" s="258" t="s">
        <v>270</v>
      </c>
      <c r="E170" s="259" t="s">
        <v>370</v>
      </c>
      <c r="F170" s="260" t="s">
        <v>371</v>
      </c>
      <c r="G170" s="261" t="s">
        <v>220</v>
      </c>
      <c r="H170" s="262">
        <v>49.350000000000001</v>
      </c>
      <c r="I170" s="263"/>
      <c r="J170" s="264">
        <f>ROUND(I170*H170,2)</f>
        <v>0</v>
      </c>
      <c r="K170" s="260" t="s">
        <v>19</v>
      </c>
      <c r="L170" s="265"/>
      <c r="M170" s="266" t="s">
        <v>19</v>
      </c>
      <c r="N170" s="267" t="s">
        <v>45</v>
      </c>
      <c r="O170" s="85"/>
      <c r="P170" s="214">
        <f>O170*H170</f>
        <v>0</v>
      </c>
      <c r="Q170" s="214">
        <v>0.17599999999999999</v>
      </c>
      <c r="R170" s="214">
        <f>Q170*H170</f>
        <v>8.6855999999999991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169</v>
      </c>
      <c r="AT170" s="216" t="s">
        <v>270</v>
      </c>
      <c r="AU170" s="216" t="s">
        <v>84</v>
      </c>
      <c r="AY170" s="18" t="s">
        <v>127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82</v>
      </c>
      <c r="BK170" s="217">
        <f>ROUND(I170*H170,2)</f>
        <v>0</v>
      </c>
      <c r="BL170" s="18" t="s">
        <v>148</v>
      </c>
      <c r="BM170" s="216" t="s">
        <v>624</v>
      </c>
    </row>
    <row r="171" s="13" customFormat="1">
      <c r="A171" s="13"/>
      <c r="B171" s="223"/>
      <c r="C171" s="224"/>
      <c r="D171" s="218" t="s">
        <v>204</v>
      </c>
      <c r="E171" s="225" t="s">
        <v>19</v>
      </c>
      <c r="F171" s="226" t="s">
        <v>625</v>
      </c>
      <c r="G171" s="224"/>
      <c r="H171" s="227">
        <v>47</v>
      </c>
      <c r="I171" s="228"/>
      <c r="J171" s="224"/>
      <c r="K171" s="224"/>
      <c r="L171" s="229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204</v>
      </c>
      <c r="AU171" s="233" t="s">
        <v>84</v>
      </c>
      <c r="AV171" s="13" t="s">
        <v>84</v>
      </c>
      <c r="AW171" s="13" t="s">
        <v>35</v>
      </c>
      <c r="AX171" s="13" t="s">
        <v>82</v>
      </c>
      <c r="AY171" s="233" t="s">
        <v>127</v>
      </c>
    </row>
    <row r="172" s="13" customFormat="1">
      <c r="A172" s="13"/>
      <c r="B172" s="223"/>
      <c r="C172" s="224"/>
      <c r="D172" s="218" t="s">
        <v>204</v>
      </c>
      <c r="E172" s="224"/>
      <c r="F172" s="226" t="s">
        <v>626</v>
      </c>
      <c r="G172" s="224"/>
      <c r="H172" s="227">
        <v>49.350000000000001</v>
      </c>
      <c r="I172" s="228"/>
      <c r="J172" s="224"/>
      <c r="K172" s="224"/>
      <c r="L172" s="229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204</v>
      </c>
      <c r="AU172" s="233" t="s">
        <v>84</v>
      </c>
      <c r="AV172" s="13" t="s">
        <v>84</v>
      </c>
      <c r="AW172" s="13" t="s">
        <v>4</v>
      </c>
      <c r="AX172" s="13" t="s">
        <v>82</v>
      </c>
      <c r="AY172" s="233" t="s">
        <v>127</v>
      </c>
    </row>
    <row r="173" s="2" customFormat="1" ht="14.4" customHeight="1">
      <c r="A173" s="39"/>
      <c r="B173" s="40"/>
      <c r="C173" s="258" t="s">
        <v>374</v>
      </c>
      <c r="D173" s="258" t="s">
        <v>270</v>
      </c>
      <c r="E173" s="259" t="s">
        <v>375</v>
      </c>
      <c r="F173" s="260" t="s">
        <v>376</v>
      </c>
      <c r="G173" s="261" t="s">
        <v>220</v>
      </c>
      <c r="H173" s="262">
        <v>22.050000000000001</v>
      </c>
      <c r="I173" s="263"/>
      <c r="J173" s="264">
        <f>ROUND(I173*H173,2)</f>
        <v>0</v>
      </c>
      <c r="K173" s="260" t="s">
        <v>19</v>
      </c>
      <c r="L173" s="265"/>
      <c r="M173" s="266" t="s">
        <v>19</v>
      </c>
      <c r="N173" s="267" t="s">
        <v>45</v>
      </c>
      <c r="O173" s="85"/>
      <c r="P173" s="214">
        <f>O173*H173</f>
        <v>0</v>
      </c>
      <c r="Q173" s="214">
        <v>0.17499999999999999</v>
      </c>
      <c r="R173" s="214">
        <f>Q173*H173</f>
        <v>3.8587499999999997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169</v>
      </c>
      <c r="AT173" s="216" t="s">
        <v>270</v>
      </c>
      <c r="AU173" s="216" t="s">
        <v>84</v>
      </c>
      <c r="AY173" s="18" t="s">
        <v>127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82</v>
      </c>
      <c r="BK173" s="217">
        <f>ROUND(I173*H173,2)</f>
        <v>0</v>
      </c>
      <c r="BL173" s="18" t="s">
        <v>148</v>
      </c>
      <c r="BM173" s="216" t="s">
        <v>627</v>
      </c>
    </row>
    <row r="174" s="13" customFormat="1">
      <c r="A174" s="13"/>
      <c r="B174" s="223"/>
      <c r="C174" s="224"/>
      <c r="D174" s="218" t="s">
        <v>204</v>
      </c>
      <c r="E174" s="225" t="s">
        <v>19</v>
      </c>
      <c r="F174" s="226" t="s">
        <v>628</v>
      </c>
      <c r="G174" s="224"/>
      <c r="H174" s="227">
        <v>21</v>
      </c>
      <c r="I174" s="228"/>
      <c r="J174" s="224"/>
      <c r="K174" s="224"/>
      <c r="L174" s="229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204</v>
      </c>
      <c r="AU174" s="233" t="s">
        <v>84</v>
      </c>
      <c r="AV174" s="13" t="s">
        <v>84</v>
      </c>
      <c r="AW174" s="13" t="s">
        <v>35</v>
      </c>
      <c r="AX174" s="13" t="s">
        <v>82</v>
      </c>
      <c r="AY174" s="233" t="s">
        <v>127</v>
      </c>
    </row>
    <row r="175" s="13" customFormat="1">
      <c r="A175" s="13"/>
      <c r="B175" s="223"/>
      <c r="C175" s="224"/>
      <c r="D175" s="218" t="s">
        <v>204</v>
      </c>
      <c r="E175" s="224"/>
      <c r="F175" s="226" t="s">
        <v>629</v>
      </c>
      <c r="G175" s="224"/>
      <c r="H175" s="227">
        <v>22.050000000000001</v>
      </c>
      <c r="I175" s="228"/>
      <c r="J175" s="224"/>
      <c r="K175" s="224"/>
      <c r="L175" s="229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204</v>
      </c>
      <c r="AU175" s="233" t="s">
        <v>84</v>
      </c>
      <c r="AV175" s="13" t="s">
        <v>84</v>
      </c>
      <c r="AW175" s="13" t="s">
        <v>4</v>
      </c>
      <c r="AX175" s="13" t="s">
        <v>82</v>
      </c>
      <c r="AY175" s="233" t="s">
        <v>127</v>
      </c>
    </row>
    <row r="176" s="12" customFormat="1" ht="22.8" customHeight="1">
      <c r="A176" s="12"/>
      <c r="B176" s="189"/>
      <c r="C176" s="190"/>
      <c r="D176" s="191" t="s">
        <v>73</v>
      </c>
      <c r="E176" s="203" t="s">
        <v>169</v>
      </c>
      <c r="F176" s="203" t="s">
        <v>379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SUM(P177:P180)</f>
        <v>0</v>
      </c>
      <c r="Q176" s="197"/>
      <c r="R176" s="198">
        <f>SUM(R177:R180)</f>
        <v>0.44272</v>
      </c>
      <c r="S176" s="197"/>
      <c r="T176" s="199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82</v>
      </c>
      <c r="AT176" s="201" t="s">
        <v>73</v>
      </c>
      <c r="AU176" s="201" t="s">
        <v>82</v>
      </c>
      <c r="AY176" s="200" t="s">
        <v>127</v>
      </c>
      <c r="BK176" s="202">
        <f>SUM(BK177:BK180)</f>
        <v>0</v>
      </c>
    </row>
    <row r="177" s="2" customFormat="1" ht="24.15" customHeight="1">
      <c r="A177" s="39"/>
      <c r="B177" s="40"/>
      <c r="C177" s="205" t="s">
        <v>380</v>
      </c>
      <c r="D177" s="205" t="s">
        <v>130</v>
      </c>
      <c r="E177" s="206" t="s">
        <v>381</v>
      </c>
      <c r="F177" s="207" t="s">
        <v>382</v>
      </c>
      <c r="G177" s="208" t="s">
        <v>383</v>
      </c>
      <c r="H177" s="209">
        <v>2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45</v>
      </c>
      <c r="O177" s="85"/>
      <c r="P177" s="214">
        <f>O177*H177</f>
        <v>0</v>
      </c>
      <c r="Q177" s="214">
        <v>0.2087</v>
      </c>
      <c r="R177" s="214">
        <f>Q177*H177</f>
        <v>0.41739999999999999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148</v>
      </c>
      <c r="AT177" s="216" t="s">
        <v>130</v>
      </c>
      <c r="AU177" s="216" t="s">
        <v>84</v>
      </c>
      <c r="AY177" s="18" t="s">
        <v>127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148</v>
      </c>
      <c r="BM177" s="216" t="s">
        <v>630</v>
      </c>
    </row>
    <row r="178" s="2" customFormat="1">
      <c r="A178" s="39"/>
      <c r="B178" s="40"/>
      <c r="C178" s="41"/>
      <c r="D178" s="218" t="s">
        <v>141</v>
      </c>
      <c r="E178" s="41"/>
      <c r="F178" s="219" t="s">
        <v>385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141</v>
      </c>
      <c r="AU178" s="18" t="s">
        <v>84</v>
      </c>
    </row>
    <row r="179" s="2" customFormat="1" ht="24.15" customHeight="1">
      <c r="A179" s="39"/>
      <c r="B179" s="40"/>
      <c r="C179" s="205" t="s">
        <v>386</v>
      </c>
      <c r="D179" s="205" t="s">
        <v>130</v>
      </c>
      <c r="E179" s="206" t="s">
        <v>387</v>
      </c>
      <c r="F179" s="207" t="s">
        <v>388</v>
      </c>
      <c r="G179" s="208" t="s">
        <v>389</v>
      </c>
      <c r="H179" s="209">
        <v>6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45</v>
      </c>
      <c r="O179" s="85"/>
      <c r="P179" s="214">
        <f>O179*H179</f>
        <v>0</v>
      </c>
      <c r="Q179" s="214">
        <v>0.0042199999999999998</v>
      </c>
      <c r="R179" s="214">
        <f>Q179*H179</f>
        <v>0.025319999999999999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148</v>
      </c>
      <c r="AT179" s="216" t="s">
        <v>130</v>
      </c>
      <c r="AU179" s="216" t="s">
        <v>84</v>
      </c>
      <c r="AY179" s="18" t="s">
        <v>127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82</v>
      </c>
      <c r="BK179" s="217">
        <f>ROUND(I179*H179,2)</f>
        <v>0</v>
      </c>
      <c r="BL179" s="18" t="s">
        <v>148</v>
      </c>
      <c r="BM179" s="216" t="s">
        <v>631</v>
      </c>
    </row>
    <row r="180" s="13" customFormat="1">
      <c r="A180" s="13"/>
      <c r="B180" s="223"/>
      <c r="C180" s="224"/>
      <c r="D180" s="218" t="s">
        <v>204</v>
      </c>
      <c r="E180" s="225" t="s">
        <v>19</v>
      </c>
      <c r="F180" s="226" t="s">
        <v>632</v>
      </c>
      <c r="G180" s="224"/>
      <c r="H180" s="227">
        <v>6</v>
      </c>
      <c r="I180" s="228"/>
      <c r="J180" s="224"/>
      <c r="K180" s="224"/>
      <c r="L180" s="229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204</v>
      </c>
      <c r="AU180" s="233" t="s">
        <v>84</v>
      </c>
      <c r="AV180" s="13" t="s">
        <v>84</v>
      </c>
      <c r="AW180" s="13" t="s">
        <v>35</v>
      </c>
      <c r="AX180" s="13" t="s">
        <v>82</v>
      </c>
      <c r="AY180" s="233" t="s">
        <v>127</v>
      </c>
    </row>
    <row r="181" s="12" customFormat="1" ht="22.8" customHeight="1">
      <c r="A181" s="12"/>
      <c r="B181" s="189"/>
      <c r="C181" s="190"/>
      <c r="D181" s="191" t="s">
        <v>73</v>
      </c>
      <c r="E181" s="203" t="s">
        <v>176</v>
      </c>
      <c r="F181" s="203" t="s">
        <v>443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SUM(P182:P205)</f>
        <v>0</v>
      </c>
      <c r="Q181" s="197"/>
      <c r="R181" s="198">
        <f>SUM(R182:R205)</f>
        <v>78.986086000000014</v>
      </c>
      <c r="S181" s="197"/>
      <c r="T181" s="199">
        <f>SUM(T182:T205)</f>
        <v>14.700000000000001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82</v>
      </c>
      <c r="AT181" s="201" t="s">
        <v>73</v>
      </c>
      <c r="AU181" s="201" t="s">
        <v>82</v>
      </c>
      <c r="AY181" s="200" t="s">
        <v>127</v>
      </c>
      <c r="BK181" s="202">
        <f>SUM(BK182:BK205)</f>
        <v>0</v>
      </c>
    </row>
    <row r="182" s="2" customFormat="1" ht="14.4" customHeight="1">
      <c r="A182" s="39"/>
      <c r="B182" s="40"/>
      <c r="C182" s="205" t="s">
        <v>392</v>
      </c>
      <c r="D182" s="205" t="s">
        <v>130</v>
      </c>
      <c r="E182" s="206" t="s">
        <v>468</v>
      </c>
      <c r="F182" s="207" t="s">
        <v>469</v>
      </c>
      <c r="G182" s="208" t="s">
        <v>395</v>
      </c>
      <c r="H182" s="209">
        <v>1</v>
      </c>
      <c r="I182" s="210"/>
      <c r="J182" s="211">
        <f>ROUND(I182*H182,2)</f>
        <v>0</v>
      </c>
      <c r="K182" s="207" t="s">
        <v>134</v>
      </c>
      <c r="L182" s="45"/>
      <c r="M182" s="212" t="s">
        <v>19</v>
      </c>
      <c r="N182" s="213" t="s">
        <v>45</v>
      </c>
      <c r="O182" s="85"/>
      <c r="P182" s="214">
        <f>O182*H182</f>
        <v>0</v>
      </c>
      <c r="Q182" s="214">
        <v>0.11241</v>
      </c>
      <c r="R182" s="214">
        <f>Q182*H182</f>
        <v>0.11241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148</v>
      </c>
      <c r="AT182" s="216" t="s">
        <v>130</v>
      </c>
      <c r="AU182" s="216" t="s">
        <v>84</v>
      </c>
      <c r="AY182" s="18" t="s">
        <v>127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82</v>
      </c>
      <c r="BK182" s="217">
        <f>ROUND(I182*H182,2)</f>
        <v>0</v>
      </c>
      <c r="BL182" s="18" t="s">
        <v>148</v>
      </c>
      <c r="BM182" s="216" t="s">
        <v>633</v>
      </c>
    </row>
    <row r="183" s="2" customFormat="1">
      <c r="A183" s="39"/>
      <c r="B183" s="40"/>
      <c r="C183" s="41"/>
      <c r="D183" s="218" t="s">
        <v>141</v>
      </c>
      <c r="E183" s="41"/>
      <c r="F183" s="219" t="s">
        <v>471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141</v>
      </c>
      <c r="AU183" s="18" t="s">
        <v>84</v>
      </c>
    </row>
    <row r="184" s="2" customFormat="1" ht="24.15" customHeight="1">
      <c r="A184" s="39"/>
      <c r="B184" s="40"/>
      <c r="C184" s="205" t="s">
        <v>397</v>
      </c>
      <c r="D184" s="205" t="s">
        <v>130</v>
      </c>
      <c r="E184" s="206" t="s">
        <v>482</v>
      </c>
      <c r="F184" s="207" t="s">
        <v>483</v>
      </c>
      <c r="G184" s="208" t="s">
        <v>389</v>
      </c>
      <c r="H184" s="209">
        <v>166</v>
      </c>
      <c r="I184" s="210"/>
      <c r="J184" s="211">
        <f>ROUND(I184*H184,2)</f>
        <v>0</v>
      </c>
      <c r="K184" s="207" t="s">
        <v>134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0.15540000000000001</v>
      </c>
      <c r="R184" s="214">
        <f>Q184*H184</f>
        <v>25.796400000000002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148</v>
      </c>
      <c r="AT184" s="216" t="s">
        <v>130</v>
      </c>
      <c r="AU184" s="216" t="s">
        <v>84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148</v>
      </c>
      <c r="BM184" s="216" t="s">
        <v>634</v>
      </c>
    </row>
    <row r="185" s="2" customFormat="1" ht="14.4" customHeight="1">
      <c r="A185" s="39"/>
      <c r="B185" s="40"/>
      <c r="C185" s="258" t="s">
        <v>401</v>
      </c>
      <c r="D185" s="258" t="s">
        <v>270</v>
      </c>
      <c r="E185" s="259" t="s">
        <v>486</v>
      </c>
      <c r="F185" s="260" t="s">
        <v>487</v>
      </c>
      <c r="G185" s="261" t="s">
        <v>389</v>
      </c>
      <c r="H185" s="262">
        <v>85.489999999999995</v>
      </c>
      <c r="I185" s="263"/>
      <c r="J185" s="264">
        <f>ROUND(I185*H185,2)</f>
        <v>0</v>
      </c>
      <c r="K185" s="260" t="s">
        <v>134</v>
      </c>
      <c r="L185" s="265"/>
      <c r="M185" s="266" t="s">
        <v>19</v>
      </c>
      <c r="N185" s="267" t="s">
        <v>45</v>
      </c>
      <c r="O185" s="85"/>
      <c r="P185" s="214">
        <f>O185*H185</f>
        <v>0</v>
      </c>
      <c r="Q185" s="214">
        <v>0.085000000000000006</v>
      </c>
      <c r="R185" s="214">
        <f>Q185*H185</f>
        <v>7.2666500000000003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169</v>
      </c>
      <c r="AT185" s="216" t="s">
        <v>270</v>
      </c>
      <c r="AU185" s="216" t="s">
        <v>84</v>
      </c>
      <c r="AY185" s="18" t="s">
        <v>127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148</v>
      </c>
      <c r="BM185" s="216" t="s">
        <v>635</v>
      </c>
    </row>
    <row r="186" s="13" customFormat="1">
      <c r="A186" s="13"/>
      <c r="B186" s="223"/>
      <c r="C186" s="224"/>
      <c r="D186" s="218" t="s">
        <v>204</v>
      </c>
      <c r="E186" s="225" t="s">
        <v>19</v>
      </c>
      <c r="F186" s="226" t="s">
        <v>636</v>
      </c>
      <c r="G186" s="224"/>
      <c r="H186" s="227">
        <v>83</v>
      </c>
      <c r="I186" s="228"/>
      <c r="J186" s="224"/>
      <c r="K186" s="224"/>
      <c r="L186" s="229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204</v>
      </c>
      <c r="AU186" s="233" t="s">
        <v>84</v>
      </c>
      <c r="AV186" s="13" t="s">
        <v>84</v>
      </c>
      <c r="AW186" s="13" t="s">
        <v>35</v>
      </c>
      <c r="AX186" s="13" t="s">
        <v>82</v>
      </c>
      <c r="AY186" s="233" t="s">
        <v>127</v>
      </c>
    </row>
    <row r="187" s="13" customFormat="1">
      <c r="A187" s="13"/>
      <c r="B187" s="223"/>
      <c r="C187" s="224"/>
      <c r="D187" s="218" t="s">
        <v>204</v>
      </c>
      <c r="E187" s="224"/>
      <c r="F187" s="226" t="s">
        <v>637</v>
      </c>
      <c r="G187" s="224"/>
      <c r="H187" s="227">
        <v>85.489999999999995</v>
      </c>
      <c r="I187" s="228"/>
      <c r="J187" s="224"/>
      <c r="K187" s="224"/>
      <c r="L187" s="229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204</v>
      </c>
      <c r="AU187" s="233" t="s">
        <v>84</v>
      </c>
      <c r="AV187" s="13" t="s">
        <v>84</v>
      </c>
      <c r="AW187" s="13" t="s">
        <v>4</v>
      </c>
      <c r="AX187" s="13" t="s">
        <v>82</v>
      </c>
      <c r="AY187" s="233" t="s">
        <v>127</v>
      </c>
    </row>
    <row r="188" s="2" customFormat="1" ht="14.4" customHeight="1">
      <c r="A188" s="39"/>
      <c r="B188" s="40"/>
      <c r="C188" s="258" t="s">
        <v>405</v>
      </c>
      <c r="D188" s="258" t="s">
        <v>270</v>
      </c>
      <c r="E188" s="259" t="s">
        <v>492</v>
      </c>
      <c r="F188" s="260" t="s">
        <v>493</v>
      </c>
      <c r="G188" s="261" t="s">
        <v>389</v>
      </c>
      <c r="H188" s="262">
        <v>65.920000000000002</v>
      </c>
      <c r="I188" s="263"/>
      <c r="J188" s="264">
        <f>ROUND(I188*H188,2)</f>
        <v>0</v>
      </c>
      <c r="K188" s="260" t="s">
        <v>134</v>
      </c>
      <c r="L188" s="265"/>
      <c r="M188" s="266" t="s">
        <v>19</v>
      </c>
      <c r="N188" s="267" t="s">
        <v>45</v>
      </c>
      <c r="O188" s="85"/>
      <c r="P188" s="214">
        <f>O188*H188</f>
        <v>0</v>
      </c>
      <c r="Q188" s="214">
        <v>0.048300000000000003</v>
      </c>
      <c r="R188" s="214">
        <f>Q188*H188</f>
        <v>3.1839360000000001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169</v>
      </c>
      <c r="AT188" s="216" t="s">
        <v>270</v>
      </c>
      <c r="AU188" s="216" t="s">
        <v>84</v>
      </c>
      <c r="AY188" s="18" t="s">
        <v>127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82</v>
      </c>
      <c r="BK188" s="217">
        <f>ROUND(I188*H188,2)</f>
        <v>0</v>
      </c>
      <c r="BL188" s="18" t="s">
        <v>148</v>
      </c>
      <c r="BM188" s="216" t="s">
        <v>638</v>
      </c>
    </row>
    <row r="189" s="13" customFormat="1">
      <c r="A189" s="13"/>
      <c r="B189" s="223"/>
      <c r="C189" s="224"/>
      <c r="D189" s="218" t="s">
        <v>204</v>
      </c>
      <c r="E189" s="225" t="s">
        <v>19</v>
      </c>
      <c r="F189" s="226" t="s">
        <v>639</v>
      </c>
      <c r="G189" s="224"/>
      <c r="H189" s="227">
        <v>64</v>
      </c>
      <c r="I189" s="228"/>
      <c r="J189" s="224"/>
      <c r="K189" s="224"/>
      <c r="L189" s="229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204</v>
      </c>
      <c r="AU189" s="233" t="s">
        <v>84</v>
      </c>
      <c r="AV189" s="13" t="s">
        <v>84</v>
      </c>
      <c r="AW189" s="13" t="s">
        <v>35</v>
      </c>
      <c r="AX189" s="13" t="s">
        <v>82</v>
      </c>
      <c r="AY189" s="233" t="s">
        <v>127</v>
      </c>
    </row>
    <row r="190" s="13" customFormat="1">
      <c r="A190" s="13"/>
      <c r="B190" s="223"/>
      <c r="C190" s="224"/>
      <c r="D190" s="218" t="s">
        <v>204</v>
      </c>
      <c r="E190" s="224"/>
      <c r="F190" s="226" t="s">
        <v>640</v>
      </c>
      <c r="G190" s="224"/>
      <c r="H190" s="227">
        <v>65.920000000000002</v>
      </c>
      <c r="I190" s="228"/>
      <c r="J190" s="224"/>
      <c r="K190" s="224"/>
      <c r="L190" s="229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204</v>
      </c>
      <c r="AU190" s="233" t="s">
        <v>84</v>
      </c>
      <c r="AV190" s="13" t="s">
        <v>84</v>
      </c>
      <c r="AW190" s="13" t="s">
        <v>4</v>
      </c>
      <c r="AX190" s="13" t="s">
        <v>82</v>
      </c>
      <c r="AY190" s="233" t="s">
        <v>127</v>
      </c>
    </row>
    <row r="191" s="2" customFormat="1" ht="14.4" customHeight="1">
      <c r="A191" s="39"/>
      <c r="B191" s="40"/>
      <c r="C191" s="258" t="s">
        <v>409</v>
      </c>
      <c r="D191" s="258" t="s">
        <v>270</v>
      </c>
      <c r="E191" s="259" t="s">
        <v>498</v>
      </c>
      <c r="F191" s="260" t="s">
        <v>499</v>
      </c>
      <c r="G191" s="261" t="s">
        <v>389</v>
      </c>
      <c r="H191" s="262">
        <v>19</v>
      </c>
      <c r="I191" s="263"/>
      <c r="J191" s="264">
        <f>ROUND(I191*H191,2)</f>
        <v>0</v>
      </c>
      <c r="K191" s="260" t="s">
        <v>134</v>
      </c>
      <c r="L191" s="265"/>
      <c r="M191" s="266" t="s">
        <v>19</v>
      </c>
      <c r="N191" s="267" t="s">
        <v>45</v>
      </c>
      <c r="O191" s="85"/>
      <c r="P191" s="214">
        <f>O191*H191</f>
        <v>0</v>
      </c>
      <c r="Q191" s="214">
        <v>0.065670000000000006</v>
      </c>
      <c r="R191" s="214">
        <f>Q191*H191</f>
        <v>1.2477300000000002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169</v>
      </c>
      <c r="AT191" s="216" t="s">
        <v>270</v>
      </c>
      <c r="AU191" s="216" t="s">
        <v>84</v>
      </c>
      <c r="AY191" s="18" t="s">
        <v>127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82</v>
      </c>
      <c r="BK191" s="217">
        <f>ROUND(I191*H191,2)</f>
        <v>0</v>
      </c>
      <c r="BL191" s="18" t="s">
        <v>148</v>
      </c>
      <c r="BM191" s="216" t="s">
        <v>641</v>
      </c>
    </row>
    <row r="192" s="2" customFormat="1" ht="24.15" customHeight="1">
      <c r="A192" s="39"/>
      <c r="B192" s="40"/>
      <c r="C192" s="205" t="s">
        <v>413</v>
      </c>
      <c r="D192" s="205" t="s">
        <v>130</v>
      </c>
      <c r="E192" s="206" t="s">
        <v>502</v>
      </c>
      <c r="F192" s="207" t="s">
        <v>503</v>
      </c>
      <c r="G192" s="208" t="s">
        <v>389</v>
      </c>
      <c r="H192" s="209">
        <v>175</v>
      </c>
      <c r="I192" s="210"/>
      <c r="J192" s="211">
        <f>ROUND(I192*H192,2)</f>
        <v>0</v>
      </c>
      <c r="K192" s="207" t="s">
        <v>134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0.1295</v>
      </c>
      <c r="R192" s="214">
        <f>Q192*H192</f>
        <v>22.662500000000001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148</v>
      </c>
      <c r="AT192" s="216" t="s">
        <v>130</v>
      </c>
      <c r="AU192" s="216" t="s">
        <v>84</v>
      </c>
      <c r="AY192" s="18" t="s">
        <v>127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148</v>
      </c>
      <c r="BM192" s="216" t="s">
        <v>642</v>
      </c>
    </row>
    <row r="193" s="2" customFormat="1" ht="14.4" customHeight="1">
      <c r="A193" s="39"/>
      <c r="B193" s="40"/>
      <c r="C193" s="258" t="s">
        <v>417</v>
      </c>
      <c r="D193" s="258" t="s">
        <v>270</v>
      </c>
      <c r="E193" s="259" t="s">
        <v>506</v>
      </c>
      <c r="F193" s="260" t="s">
        <v>507</v>
      </c>
      <c r="G193" s="261" t="s">
        <v>389</v>
      </c>
      <c r="H193" s="262">
        <v>180.25</v>
      </c>
      <c r="I193" s="263"/>
      <c r="J193" s="264">
        <f>ROUND(I193*H193,2)</f>
        <v>0</v>
      </c>
      <c r="K193" s="260" t="s">
        <v>134</v>
      </c>
      <c r="L193" s="265"/>
      <c r="M193" s="266" t="s">
        <v>19</v>
      </c>
      <c r="N193" s="267" t="s">
        <v>45</v>
      </c>
      <c r="O193" s="85"/>
      <c r="P193" s="214">
        <f>O193*H193</f>
        <v>0</v>
      </c>
      <c r="Q193" s="214">
        <v>0.056120000000000003</v>
      </c>
      <c r="R193" s="214">
        <f>Q193*H193</f>
        <v>10.115630000000001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169</v>
      </c>
      <c r="AT193" s="216" t="s">
        <v>270</v>
      </c>
      <c r="AU193" s="216" t="s">
        <v>84</v>
      </c>
      <c r="AY193" s="18" t="s">
        <v>127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82</v>
      </c>
      <c r="BK193" s="217">
        <f>ROUND(I193*H193,2)</f>
        <v>0</v>
      </c>
      <c r="BL193" s="18" t="s">
        <v>148</v>
      </c>
      <c r="BM193" s="216" t="s">
        <v>643</v>
      </c>
    </row>
    <row r="194" s="13" customFormat="1">
      <c r="A194" s="13"/>
      <c r="B194" s="223"/>
      <c r="C194" s="224"/>
      <c r="D194" s="218" t="s">
        <v>204</v>
      </c>
      <c r="E194" s="225" t="s">
        <v>19</v>
      </c>
      <c r="F194" s="226" t="s">
        <v>644</v>
      </c>
      <c r="G194" s="224"/>
      <c r="H194" s="227">
        <v>175</v>
      </c>
      <c r="I194" s="228"/>
      <c r="J194" s="224"/>
      <c r="K194" s="224"/>
      <c r="L194" s="229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204</v>
      </c>
      <c r="AU194" s="233" t="s">
        <v>84</v>
      </c>
      <c r="AV194" s="13" t="s">
        <v>84</v>
      </c>
      <c r="AW194" s="13" t="s">
        <v>35</v>
      </c>
      <c r="AX194" s="13" t="s">
        <v>82</v>
      </c>
      <c r="AY194" s="233" t="s">
        <v>127</v>
      </c>
    </row>
    <row r="195" s="13" customFormat="1">
      <c r="A195" s="13"/>
      <c r="B195" s="223"/>
      <c r="C195" s="224"/>
      <c r="D195" s="218" t="s">
        <v>204</v>
      </c>
      <c r="E195" s="224"/>
      <c r="F195" s="226" t="s">
        <v>645</v>
      </c>
      <c r="G195" s="224"/>
      <c r="H195" s="227">
        <v>180.25</v>
      </c>
      <c r="I195" s="228"/>
      <c r="J195" s="224"/>
      <c r="K195" s="224"/>
      <c r="L195" s="229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204</v>
      </c>
      <c r="AU195" s="233" t="s">
        <v>84</v>
      </c>
      <c r="AV195" s="13" t="s">
        <v>84</v>
      </c>
      <c r="AW195" s="13" t="s">
        <v>4</v>
      </c>
      <c r="AX195" s="13" t="s">
        <v>82</v>
      </c>
      <c r="AY195" s="233" t="s">
        <v>127</v>
      </c>
    </row>
    <row r="196" s="2" customFormat="1" ht="24.15" customHeight="1">
      <c r="A196" s="39"/>
      <c r="B196" s="40"/>
      <c r="C196" s="205" t="s">
        <v>421</v>
      </c>
      <c r="D196" s="205" t="s">
        <v>130</v>
      </c>
      <c r="E196" s="206" t="s">
        <v>526</v>
      </c>
      <c r="F196" s="207" t="s">
        <v>527</v>
      </c>
      <c r="G196" s="208" t="s">
        <v>389</v>
      </c>
      <c r="H196" s="209">
        <v>209</v>
      </c>
      <c r="I196" s="210"/>
      <c r="J196" s="211">
        <f>ROUND(I196*H196,2)</f>
        <v>0</v>
      </c>
      <c r="K196" s="207" t="s">
        <v>134</v>
      </c>
      <c r="L196" s="45"/>
      <c r="M196" s="212" t="s">
        <v>19</v>
      </c>
      <c r="N196" s="213" t="s">
        <v>45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148</v>
      </c>
      <c r="AT196" s="216" t="s">
        <v>130</v>
      </c>
      <c r="AU196" s="216" t="s">
        <v>84</v>
      </c>
      <c r="AY196" s="18" t="s">
        <v>127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82</v>
      </c>
      <c r="BK196" s="217">
        <f>ROUND(I196*H196,2)</f>
        <v>0</v>
      </c>
      <c r="BL196" s="18" t="s">
        <v>148</v>
      </c>
      <c r="BM196" s="216" t="s">
        <v>646</v>
      </c>
    </row>
    <row r="197" s="13" customFormat="1">
      <c r="A197" s="13"/>
      <c r="B197" s="223"/>
      <c r="C197" s="224"/>
      <c r="D197" s="218" t="s">
        <v>204</v>
      </c>
      <c r="E197" s="225" t="s">
        <v>19</v>
      </c>
      <c r="F197" s="226" t="s">
        <v>647</v>
      </c>
      <c r="G197" s="224"/>
      <c r="H197" s="227">
        <v>209</v>
      </c>
      <c r="I197" s="228"/>
      <c r="J197" s="224"/>
      <c r="K197" s="224"/>
      <c r="L197" s="229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204</v>
      </c>
      <c r="AU197" s="233" t="s">
        <v>84</v>
      </c>
      <c r="AV197" s="13" t="s">
        <v>84</v>
      </c>
      <c r="AW197" s="13" t="s">
        <v>35</v>
      </c>
      <c r="AX197" s="13" t="s">
        <v>82</v>
      </c>
      <c r="AY197" s="233" t="s">
        <v>127</v>
      </c>
    </row>
    <row r="198" s="2" customFormat="1" ht="24.15" customHeight="1">
      <c r="A198" s="39"/>
      <c r="B198" s="40"/>
      <c r="C198" s="205" t="s">
        <v>425</v>
      </c>
      <c r="D198" s="205" t="s">
        <v>130</v>
      </c>
      <c r="E198" s="206" t="s">
        <v>531</v>
      </c>
      <c r="F198" s="207" t="s">
        <v>532</v>
      </c>
      <c r="G198" s="208" t="s">
        <v>389</v>
      </c>
      <c r="H198" s="209">
        <v>209</v>
      </c>
      <c r="I198" s="210"/>
      <c r="J198" s="211">
        <f>ROUND(I198*H198,2)</f>
        <v>0</v>
      </c>
      <c r="K198" s="207" t="s">
        <v>134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0.00060999999999999997</v>
      </c>
      <c r="R198" s="214">
        <f>Q198*H198</f>
        <v>0.12748999999999999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148</v>
      </c>
      <c r="AT198" s="216" t="s">
        <v>130</v>
      </c>
      <c r="AU198" s="216" t="s">
        <v>84</v>
      </c>
      <c r="AY198" s="18" t="s">
        <v>127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148</v>
      </c>
      <c r="BM198" s="216" t="s">
        <v>648</v>
      </c>
    </row>
    <row r="199" s="2" customFormat="1" ht="14.4" customHeight="1">
      <c r="A199" s="39"/>
      <c r="B199" s="40"/>
      <c r="C199" s="205" t="s">
        <v>430</v>
      </c>
      <c r="D199" s="205" t="s">
        <v>130</v>
      </c>
      <c r="E199" s="206" t="s">
        <v>535</v>
      </c>
      <c r="F199" s="207" t="s">
        <v>536</v>
      </c>
      <c r="G199" s="208" t="s">
        <v>389</v>
      </c>
      <c r="H199" s="209">
        <v>209</v>
      </c>
      <c r="I199" s="210"/>
      <c r="J199" s="211">
        <f>ROUND(I199*H199,2)</f>
        <v>0</v>
      </c>
      <c r="K199" s="207" t="s">
        <v>134</v>
      </c>
      <c r="L199" s="45"/>
      <c r="M199" s="212" t="s">
        <v>19</v>
      </c>
      <c r="N199" s="213" t="s">
        <v>45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148</v>
      </c>
      <c r="AT199" s="216" t="s">
        <v>130</v>
      </c>
      <c r="AU199" s="216" t="s">
        <v>84</v>
      </c>
      <c r="AY199" s="18" t="s">
        <v>127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148</v>
      </c>
      <c r="BM199" s="216" t="s">
        <v>649</v>
      </c>
    </row>
    <row r="200" s="13" customFormat="1">
      <c r="A200" s="13"/>
      <c r="B200" s="223"/>
      <c r="C200" s="224"/>
      <c r="D200" s="218" t="s">
        <v>204</v>
      </c>
      <c r="E200" s="225" t="s">
        <v>19</v>
      </c>
      <c r="F200" s="226" t="s">
        <v>647</v>
      </c>
      <c r="G200" s="224"/>
      <c r="H200" s="227">
        <v>209</v>
      </c>
      <c r="I200" s="228"/>
      <c r="J200" s="224"/>
      <c r="K200" s="224"/>
      <c r="L200" s="229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204</v>
      </c>
      <c r="AU200" s="233" t="s">
        <v>84</v>
      </c>
      <c r="AV200" s="13" t="s">
        <v>84</v>
      </c>
      <c r="AW200" s="13" t="s">
        <v>35</v>
      </c>
      <c r="AX200" s="13" t="s">
        <v>82</v>
      </c>
      <c r="AY200" s="233" t="s">
        <v>127</v>
      </c>
    </row>
    <row r="201" s="2" customFormat="1" ht="14.4" customHeight="1">
      <c r="A201" s="39"/>
      <c r="B201" s="40"/>
      <c r="C201" s="205" t="s">
        <v>434</v>
      </c>
      <c r="D201" s="205" t="s">
        <v>130</v>
      </c>
      <c r="E201" s="206" t="s">
        <v>650</v>
      </c>
      <c r="F201" s="207" t="s">
        <v>651</v>
      </c>
      <c r="G201" s="208" t="s">
        <v>389</v>
      </c>
      <c r="H201" s="209">
        <v>20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45</v>
      </c>
      <c r="O201" s="85"/>
      <c r="P201" s="214">
        <f>O201*H201</f>
        <v>0</v>
      </c>
      <c r="Q201" s="214">
        <v>0.29221000000000003</v>
      </c>
      <c r="R201" s="214">
        <f>Q201*H201</f>
        <v>5.8442000000000007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148</v>
      </c>
      <c r="AT201" s="216" t="s">
        <v>130</v>
      </c>
      <c r="AU201" s="216" t="s">
        <v>84</v>
      </c>
      <c r="AY201" s="18" t="s">
        <v>127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82</v>
      </c>
      <c r="BK201" s="217">
        <f>ROUND(I201*H201,2)</f>
        <v>0</v>
      </c>
      <c r="BL201" s="18" t="s">
        <v>148</v>
      </c>
      <c r="BM201" s="216" t="s">
        <v>652</v>
      </c>
    </row>
    <row r="202" s="2" customFormat="1">
      <c r="A202" s="39"/>
      <c r="B202" s="40"/>
      <c r="C202" s="41"/>
      <c r="D202" s="218" t="s">
        <v>141</v>
      </c>
      <c r="E202" s="41"/>
      <c r="F202" s="219" t="s">
        <v>653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141</v>
      </c>
      <c r="AU202" s="18" t="s">
        <v>84</v>
      </c>
    </row>
    <row r="203" s="2" customFormat="1" ht="14.4" customHeight="1">
      <c r="A203" s="39"/>
      <c r="B203" s="40"/>
      <c r="C203" s="205" t="s">
        <v>439</v>
      </c>
      <c r="D203" s="205" t="s">
        <v>130</v>
      </c>
      <c r="E203" s="206" t="s">
        <v>654</v>
      </c>
      <c r="F203" s="207" t="s">
        <v>655</v>
      </c>
      <c r="G203" s="208" t="s">
        <v>389</v>
      </c>
      <c r="H203" s="209">
        <v>6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45</v>
      </c>
      <c r="O203" s="85"/>
      <c r="P203" s="214">
        <f>O203*H203</f>
        <v>0</v>
      </c>
      <c r="Q203" s="214">
        <v>0.43819000000000002</v>
      </c>
      <c r="R203" s="214">
        <f>Q203*H203</f>
        <v>2.62914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148</v>
      </c>
      <c r="AT203" s="216" t="s">
        <v>130</v>
      </c>
      <c r="AU203" s="216" t="s">
        <v>84</v>
      </c>
      <c r="AY203" s="18" t="s">
        <v>127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82</v>
      </c>
      <c r="BK203" s="217">
        <f>ROUND(I203*H203,2)</f>
        <v>0</v>
      </c>
      <c r="BL203" s="18" t="s">
        <v>148</v>
      </c>
      <c r="BM203" s="216" t="s">
        <v>656</v>
      </c>
    </row>
    <row r="204" s="2" customFormat="1">
      <c r="A204" s="39"/>
      <c r="B204" s="40"/>
      <c r="C204" s="41"/>
      <c r="D204" s="218" t="s">
        <v>141</v>
      </c>
      <c r="E204" s="41"/>
      <c r="F204" s="219" t="s">
        <v>657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141</v>
      </c>
      <c r="AU204" s="18" t="s">
        <v>84</v>
      </c>
    </row>
    <row r="205" s="2" customFormat="1" ht="37.8" customHeight="1">
      <c r="A205" s="39"/>
      <c r="B205" s="40"/>
      <c r="C205" s="205" t="s">
        <v>444</v>
      </c>
      <c r="D205" s="205" t="s">
        <v>130</v>
      </c>
      <c r="E205" s="206" t="s">
        <v>658</v>
      </c>
      <c r="F205" s="207" t="s">
        <v>659</v>
      </c>
      <c r="G205" s="208" t="s">
        <v>389</v>
      </c>
      <c r="H205" s="209">
        <v>7</v>
      </c>
      <c r="I205" s="210"/>
      <c r="J205" s="211">
        <f>ROUND(I205*H205,2)</f>
        <v>0</v>
      </c>
      <c r="K205" s="207" t="s">
        <v>134</v>
      </c>
      <c r="L205" s="45"/>
      <c r="M205" s="212" t="s">
        <v>19</v>
      </c>
      <c r="N205" s="213" t="s">
        <v>45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2.1000000000000001</v>
      </c>
      <c r="T205" s="215">
        <f>S205*H205</f>
        <v>14.700000000000001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148</v>
      </c>
      <c r="AT205" s="216" t="s">
        <v>130</v>
      </c>
      <c r="AU205" s="216" t="s">
        <v>84</v>
      </c>
      <c r="AY205" s="18" t="s">
        <v>127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148</v>
      </c>
      <c r="BM205" s="216" t="s">
        <v>660</v>
      </c>
    </row>
    <row r="206" s="12" customFormat="1" ht="22.8" customHeight="1">
      <c r="A206" s="12"/>
      <c r="B206" s="189"/>
      <c r="C206" s="190"/>
      <c r="D206" s="191" t="s">
        <v>73</v>
      </c>
      <c r="E206" s="203" t="s">
        <v>543</v>
      </c>
      <c r="F206" s="203" t="s">
        <v>544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SUM(P207:P213)</f>
        <v>0</v>
      </c>
      <c r="Q206" s="197"/>
      <c r="R206" s="198">
        <f>SUM(R207:R213)</f>
        <v>0</v>
      </c>
      <c r="S206" s="197"/>
      <c r="T206" s="199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82</v>
      </c>
      <c r="AT206" s="201" t="s">
        <v>73</v>
      </c>
      <c r="AU206" s="201" t="s">
        <v>82</v>
      </c>
      <c r="AY206" s="200" t="s">
        <v>127</v>
      </c>
      <c r="BK206" s="202">
        <f>SUM(BK207:BK213)</f>
        <v>0</v>
      </c>
    </row>
    <row r="207" s="2" customFormat="1" ht="24.15" customHeight="1">
      <c r="A207" s="39"/>
      <c r="B207" s="40"/>
      <c r="C207" s="205" t="s">
        <v>448</v>
      </c>
      <c r="D207" s="205" t="s">
        <v>130</v>
      </c>
      <c r="E207" s="206" t="s">
        <v>546</v>
      </c>
      <c r="F207" s="207" t="s">
        <v>547</v>
      </c>
      <c r="G207" s="208" t="s">
        <v>255</v>
      </c>
      <c r="H207" s="209">
        <v>21.109000000000002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45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148</v>
      </c>
      <c r="AT207" s="216" t="s">
        <v>130</v>
      </c>
      <c r="AU207" s="216" t="s">
        <v>84</v>
      </c>
      <c r="AY207" s="18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148</v>
      </c>
      <c r="BM207" s="216" t="s">
        <v>661</v>
      </c>
    </row>
    <row r="208" s="2" customFormat="1" ht="24.15" customHeight="1">
      <c r="A208" s="39"/>
      <c r="B208" s="40"/>
      <c r="C208" s="205" t="s">
        <v>453</v>
      </c>
      <c r="D208" s="205" t="s">
        <v>130</v>
      </c>
      <c r="E208" s="206" t="s">
        <v>662</v>
      </c>
      <c r="F208" s="207" t="s">
        <v>663</v>
      </c>
      <c r="G208" s="208" t="s">
        <v>255</v>
      </c>
      <c r="H208" s="209">
        <v>17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45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148</v>
      </c>
      <c r="AT208" s="216" t="s">
        <v>130</v>
      </c>
      <c r="AU208" s="216" t="s">
        <v>84</v>
      </c>
      <c r="AY208" s="18" t="s">
        <v>127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82</v>
      </c>
      <c r="BK208" s="217">
        <f>ROUND(I208*H208,2)</f>
        <v>0</v>
      </c>
      <c r="BL208" s="18" t="s">
        <v>148</v>
      </c>
      <c r="BM208" s="216" t="s">
        <v>664</v>
      </c>
    </row>
    <row r="209" s="13" customFormat="1">
      <c r="A209" s="13"/>
      <c r="B209" s="223"/>
      <c r="C209" s="224"/>
      <c r="D209" s="218" t="s">
        <v>204</v>
      </c>
      <c r="E209" s="225" t="s">
        <v>19</v>
      </c>
      <c r="F209" s="226" t="s">
        <v>665</v>
      </c>
      <c r="G209" s="224"/>
      <c r="H209" s="227">
        <v>2.2999999999999998</v>
      </c>
      <c r="I209" s="228"/>
      <c r="J209" s="224"/>
      <c r="K209" s="224"/>
      <c r="L209" s="229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204</v>
      </c>
      <c r="AU209" s="233" t="s">
        <v>84</v>
      </c>
      <c r="AV209" s="13" t="s">
        <v>84</v>
      </c>
      <c r="AW209" s="13" t="s">
        <v>35</v>
      </c>
      <c r="AX209" s="13" t="s">
        <v>74</v>
      </c>
      <c r="AY209" s="233" t="s">
        <v>127</v>
      </c>
    </row>
    <row r="210" s="13" customFormat="1">
      <c r="A210" s="13"/>
      <c r="B210" s="223"/>
      <c r="C210" s="224"/>
      <c r="D210" s="218" t="s">
        <v>204</v>
      </c>
      <c r="E210" s="225" t="s">
        <v>19</v>
      </c>
      <c r="F210" s="226" t="s">
        <v>666</v>
      </c>
      <c r="G210" s="224"/>
      <c r="H210" s="227">
        <v>14.699999999999999</v>
      </c>
      <c r="I210" s="228"/>
      <c r="J210" s="224"/>
      <c r="K210" s="224"/>
      <c r="L210" s="229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204</v>
      </c>
      <c r="AU210" s="233" t="s">
        <v>84</v>
      </c>
      <c r="AV210" s="13" t="s">
        <v>84</v>
      </c>
      <c r="AW210" s="13" t="s">
        <v>35</v>
      </c>
      <c r="AX210" s="13" t="s">
        <v>74</v>
      </c>
      <c r="AY210" s="233" t="s">
        <v>127</v>
      </c>
    </row>
    <row r="211" s="15" customFormat="1">
      <c r="A211" s="15"/>
      <c r="B211" s="247"/>
      <c r="C211" s="248"/>
      <c r="D211" s="218" t="s">
        <v>204</v>
      </c>
      <c r="E211" s="249" t="s">
        <v>19</v>
      </c>
      <c r="F211" s="250" t="s">
        <v>240</v>
      </c>
      <c r="G211" s="248"/>
      <c r="H211" s="251">
        <v>17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204</v>
      </c>
      <c r="AU211" s="257" t="s">
        <v>84</v>
      </c>
      <c r="AV211" s="15" t="s">
        <v>148</v>
      </c>
      <c r="AW211" s="15" t="s">
        <v>35</v>
      </c>
      <c r="AX211" s="15" t="s">
        <v>82</v>
      </c>
      <c r="AY211" s="257" t="s">
        <v>127</v>
      </c>
    </row>
    <row r="212" s="2" customFormat="1" ht="24.15" customHeight="1">
      <c r="A212" s="39"/>
      <c r="B212" s="40"/>
      <c r="C212" s="205" t="s">
        <v>457</v>
      </c>
      <c r="D212" s="205" t="s">
        <v>130</v>
      </c>
      <c r="E212" s="206" t="s">
        <v>550</v>
      </c>
      <c r="F212" s="207" t="s">
        <v>551</v>
      </c>
      <c r="G212" s="208" t="s">
        <v>255</v>
      </c>
      <c r="H212" s="209">
        <v>21.109000000000002</v>
      </c>
      <c r="I212" s="210"/>
      <c r="J212" s="211">
        <f>ROUND(I212*H212,2)</f>
        <v>0</v>
      </c>
      <c r="K212" s="207" t="s">
        <v>134</v>
      </c>
      <c r="L212" s="45"/>
      <c r="M212" s="212" t="s">
        <v>19</v>
      </c>
      <c r="N212" s="213" t="s">
        <v>45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148</v>
      </c>
      <c r="AT212" s="216" t="s">
        <v>130</v>
      </c>
      <c r="AU212" s="216" t="s">
        <v>84</v>
      </c>
      <c r="AY212" s="18" t="s">
        <v>127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82</v>
      </c>
      <c r="BK212" s="217">
        <f>ROUND(I212*H212,2)</f>
        <v>0</v>
      </c>
      <c r="BL212" s="18" t="s">
        <v>148</v>
      </c>
      <c r="BM212" s="216" t="s">
        <v>667</v>
      </c>
    </row>
    <row r="213" s="13" customFormat="1">
      <c r="A213" s="13"/>
      <c r="B213" s="223"/>
      <c r="C213" s="224"/>
      <c r="D213" s="218" t="s">
        <v>204</v>
      </c>
      <c r="E213" s="225" t="s">
        <v>19</v>
      </c>
      <c r="F213" s="226" t="s">
        <v>668</v>
      </c>
      <c r="G213" s="224"/>
      <c r="H213" s="227">
        <v>21.109000000000002</v>
      </c>
      <c r="I213" s="228"/>
      <c r="J213" s="224"/>
      <c r="K213" s="224"/>
      <c r="L213" s="229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204</v>
      </c>
      <c r="AU213" s="233" t="s">
        <v>84</v>
      </c>
      <c r="AV213" s="13" t="s">
        <v>84</v>
      </c>
      <c r="AW213" s="13" t="s">
        <v>35</v>
      </c>
      <c r="AX213" s="13" t="s">
        <v>82</v>
      </c>
      <c r="AY213" s="233" t="s">
        <v>127</v>
      </c>
    </row>
    <row r="214" s="12" customFormat="1" ht="22.8" customHeight="1">
      <c r="A214" s="12"/>
      <c r="B214" s="189"/>
      <c r="C214" s="190"/>
      <c r="D214" s="191" t="s">
        <v>73</v>
      </c>
      <c r="E214" s="203" t="s">
        <v>554</v>
      </c>
      <c r="F214" s="203" t="s">
        <v>555</v>
      </c>
      <c r="G214" s="190"/>
      <c r="H214" s="190"/>
      <c r="I214" s="193"/>
      <c r="J214" s="204">
        <f>BK214</f>
        <v>0</v>
      </c>
      <c r="K214" s="190"/>
      <c r="L214" s="195"/>
      <c r="M214" s="196"/>
      <c r="N214" s="197"/>
      <c r="O214" s="197"/>
      <c r="P214" s="198">
        <f>P215</f>
        <v>0</v>
      </c>
      <c r="Q214" s="197"/>
      <c r="R214" s="198">
        <f>R215</f>
        <v>0</v>
      </c>
      <c r="S214" s="197"/>
      <c r="T214" s="199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0" t="s">
        <v>82</v>
      </c>
      <c r="AT214" s="201" t="s">
        <v>73</v>
      </c>
      <c r="AU214" s="201" t="s">
        <v>82</v>
      </c>
      <c r="AY214" s="200" t="s">
        <v>127</v>
      </c>
      <c r="BK214" s="202">
        <f>BK215</f>
        <v>0</v>
      </c>
    </row>
    <row r="215" s="2" customFormat="1" ht="24.15" customHeight="1">
      <c r="A215" s="39"/>
      <c r="B215" s="40"/>
      <c r="C215" s="205" t="s">
        <v>461</v>
      </c>
      <c r="D215" s="205" t="s">
        <v>130</v>
      </c>
      <c r="E215" s="206" t="s">
        <v>557</v>
      </c>
      <c r="F215" s="207" t="s">
        <v>558</v>
      </c>
      <c r="G215" s="208" t="s">
        <v>255</v>
      </c>
      <c r="H215" s="209">
        <v>314.447</v>
      </c>
      <c r="I215" s="210"/>
      <c r="J215" s="211">
        <f>ROUND(I215*H215,2)</f>
        <v>0</v>
      </c>
      <c r="K215" s="207" t="s">
        <v>134</v>
      </c>
      <c r="L215" s="45"/>
      <c r="M215" s="268" t="s">
        <v>19</v>
      </c>
      <c r="N215" s="269" t="s">
        <v>45</v>
      </c>
      <c r="O215" s="270"/>
      <c r="P215" s="271">
        <f>O215*H215</f>
        <v>0</v>
      </c>
      <c r="Q215" s="271">
        <v>0</v>
      </c>
      <c r="R215" s="271">
        <f>Q215*H215</f>
        <v>0</v>
      </c>
      <c r="S215" s="271">
        <v>0</v>
      </c>
      <c r="T215" s="27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148</v>
      </c>
      <c r="AT215" s="216" t="s">
        <v>130</v>
      </c>
      <c r="AU215" s="216" t="s">
        <v>84</v>
      </c>
      <c r="AY215" s="18" t="s">
        <v>127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82</v>
      </c>
      <c r="BK215" s="217">
        <f>ROUND(I215*H215,2)</f>
        <v>0</v>
      </c>
      <c r="BL215" s="18" t="s">
        <v>148</v>
      </c>
      <c r="BM215" s="216" t="s">
        <v>669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SJVb4qc7sJQ1fJqlbAW83DeV3RzR7tFJLj7eWHIfEM8bHOlTmjUMQnPVF3LKn1wzcOs5Q6iX/Eg+ngJSklj2iQ==" hashValue="lM/0Y4IZbEoAI3RsNwcwSGyDcyj9OuWajIynQn7E6T5NrxuM9nTtomNv8cEcKZtWlsuX7pCIdVk3JOLFR6J5Ew==" algorithmName="SHA-512" password="CC35"/>
  <autoFilter ref="C86:K21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CHODNÍKY A STEZKA PRO PĚŠÍ V OBCI DALEČÍN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34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ROUND((SUM(BE88:BE280)),  2)</f>
        <v>0</v>
      </c>
      <c r="G33" s="39"/>
      <c r="H33" s="39"/>
      <c r="I33" s="149">
        <v>0.20999999999999999</v>
      </c>
      <c r="J33" s="148">
        <f>ROUND(((SUM(BE88:BE280))*I33),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ROUND((SUM(BF88:BF280)),  2)</f>
        <v>0</v>
      </c>
      <c r="G34" s="39"/>
      <c r="H34" s="39"/>
      <c r="I34" s="149">
        <v>0.14999999999999999</v>
      </c>
      <c r="J34" s="148">
        <f>ROUND(((SUM(BF88:BF280))*I34),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ROUND((SUM(BG88:BG280)),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ROUND((SUM(BH88:BH280)),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ROUND((SUM(BI88:BI280)),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CHODNÍKY A STEZKA PRO PĚŠÍ V OBCI DALEČÍN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101.3 - ROZŠÍŘENÍ STÁVAJÍCÍHO CHODNÍKU, OPRAVA ZASTÁVEK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Obec Dalečín</v>
      </c>
      <c r="G54" s="41"/>
      <c r="H54" s="41"/>
      <c r="I54" s="33" t="s">
        <v>31</v>
      </c>
      <c r="J54" s="37" t="str">
        <f>E21</f>
        <v>PROfi Jihlava spol. s 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Zbytovská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207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208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671</v>
      </c>
      <c r="E62" s="175"/>
      <c r="F62" s="175"/>
      <c r="G62" s="175"/>
      <c r="H62" s="175"/>
      <c r="I62" s="175"/>
      <c r="J62" s="176">
        <f>J138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209</v>
      </c>
      <c r="E63" s="175"/>
      <c r="F63" s="175"/>
      <c r="G63" s="175"/>
      <c r="H63" s="175"/>
      <c r="I63" s="175"/>
      <c r="J63" s="176">
        <f>J142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210</v>
      </c>
      <c r="E64" s="175"/>
      <c r="F64" s="175"/>
      <c r="G64" s="175"/>
      <c r="H64" s="175"/>
      <c r="I64" s="175"/>
      <c r="J64" s="176">
        <f>J145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211</v>
      </c>
      <c r="E65" s="175"/>
      <c r="F65" s="175"/>
      <c r="G65" s="175"/>
      <c r="H65" s="175"/>
      <c r="I65" s="175"/>
      <c r="J65" s="176">
        <f>J192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212</v>
      </c>
      <c r="E66" s="175"/>
      <c r="F66" s="175"/>
      <c r="G66" s="175"/>
      <c r="H66" s="175"/>
      <c r="I66" s="175"/>
      <c r="J66" s="176">
        <f>J215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213</v>
      </c>
      <c r="E67" s="175"/>
      <c r="F67" s="175"/>
      <c r="G67" s="175"/>
      <c r="H67" s="175"/>
      <c r="I67" s="175"/>
      <c r="J67" s="176">
        <f>J260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214</v>
      </c>
      <c r="E68" s="175"/>
      <c r="F68" s="175"/>
      <c r="G68" s="175"/>
      <c r="H68" s="175"/>
      <c r="I68" s="175"/>
      <c r="J68" s="176">
        <f>J279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CHODNÍKY A STEZKA PRO PĚŠÍ V OBCI DALEČÍN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101.3 - ROZŠÍŘENÍ STÁVAJÍCÍHO CHODNÍKU, OPRAVA ZASTÁVEK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15. 7. 2021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Obec Dalečín</v>
      </c>
      <c r="G84" s="41"/>
      <c r="H84" s="41"/>
      <c r="I84" s="33" t="s">
        <v>31</v>
      </c>
      <c r="J84" s="37" t="str">
        <f>E21</f>
        <v>PROfi Jihlava spol. s 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36</v>
      </c>
      <c r="J85" s="37" t="str">
        <f>E24</f>
        <v>Zbytovská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112</v>
      </c>
      <c r="D87" s="181" t="s">
        <v>59</v>
      </c>
      <c r="E87" s="181" t="s">
        <v>55</v>
      </c>
      <c r="F87" s="181" t="s">
        <v>56</v>
      </c>
      <c r="G87" s="181" t="s">
        <v>113</v>
      </c>
      <c r="H87" s="181" t="s">
        <v>114</v>
      </c>
      <c r="I87" s="181" t="s">
        <v>115</v>
      </c>
      <c r="J87" s="181" t="s">
        <v>103</v>
      </c>
      <c r="K87" s="182" t="s">
        <v>116</v>
      </c>
      <c r="L87" s="183"/>
      <c r="M87" s="93" t="s">
        <v>19</v>
      </c>
      <c r="N87" s="94" t="s">
        <v>44</v>
      </c>
      <c r="O87" s="94" t="s">
        <v>117</v>
      </c>
      <c r="P87" s="94" t="s">
        <v>118</v>
      </c>
      <c r="Q87" s="94" t="s">
        <v>119</v>
      </c>
      <c r="R87" s="94" t="s">
        <v>120</v>
      </c>
      <c r="S87" s="94" t="s">
        <v>121</v>
      </c>
      <c r="T87" s="95" t="s">
        <v>122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277.50903460000006</v>
      </c>
      <c r="S88" s="97"/>
      <c r="T88" s="187">
        <f>T89</f>
        <v>122.30800000000001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73</v>
      </c>
      <c r="AU88" s="18" t="s">
        <v>104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73</v>
      </c>
      <c r="E89" s="192" t="s">
        <v>215</v>
      </c>
      <c r="F89" s="192" t="s">
        <v>216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P90+P138+P142+P145+P192+P215+P260+P279</f>
        <v>0</v>
      </c>
      <c r="Q89" s="197"/>
      <c r="R89" s="198">
        <f>R90+R138+R142+R145+R192+R215+R260+R279</f>
        <v>277.50903460000006</v>
      </c>
      <c r="S89" s="197"/>
      <c r="T89" s="199">
        <f>T90+T138+T142+T145+T192+T215+T260+T279</f>
        <v>122.30800000000001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73</v>
      </c>
      <c r="AU89" s="201" t="s">
        <v>74</v>
      </c>
      <c r="AY89" s="200" t="s">
        <v>127</v>
      </c>
      <c r="BK89" s="202">
        <f>BK90+BK138+BK142+BK145+BK192+BK215+BK260+BK279</f>
        <v>0</v>
      </c>
    </row>
    <row r="90" s="12" customFormat="1" ht="22.8" customHeight="1">
      <c r="A90" s="12"/>
      <c r="B90" s="189"/>
      <c r="C90" s="190"/>
      <c r="D90" s="191" t="s">
        <v>73</v>
      </c>
      <c r="E90" s="203" t="s">
        <v>82</v>
      </c>
      <c r="F90" s="203" t="s">
        <v>217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SUM(P91:P137)</f>
        <v>0</v>
      </c>
      <c r="Q90" s="197"/>
      <c r="R90" s="198">
        <f>SUM(R91:R137)</f>
        <v>2.8057650000000001</v>
      </c>
      <c r="S90" s="197"/>
      <c r="T90" s="199">
        <f>SUM(T91:T137)</f>
        <v>101.42400000000001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82</v>
      </c>
      <c r="AT90" s="201" t="s">
        <v>73</v>
      </c>
      <c r="AU90" s="201" t="s">
        <v>82</v>
      </c>
      <c r="AY90" s="200" t="s">
        <v>127</v>
      </c>
      <c r="BK90" s="202">
        <f>SUM(BK91:BK137)</f>
        <v>0</v>
      </c>
    </row>
    <row r="91" s="2" customFormat="1" ht="37.8" customHeight="1">
      <c r="A91" s="39"/>
      <c r="B91" s="40"/>
      <c r="C91" s="205" t="s">
        <v>82</v>
      </c>
      <c r="D91" s="205" t="s">
        <v>130</v>
      </c>
      <c r="E91" s="206" t="s">
        <v>672</v>
      </c>
      <c r="F91" s="207" t="s">
        <v>673</v>
      </c>
      <c r="G91" s="208" t="s">
        <v>220</v>
      </c>
      <c r="H91" s="209">
        <v>151</v>
      </c>
      <c r="I91" s="210"/>
      <c r="J91" s="211">
        <f>ROUND(I91*H91,2)</f>
        <v>0</v>
      </c>
      <c r="K91" s="207" t="s">
        <v>134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0.255</v>
      </c>
      <c r="T91" s="215">
        <f>S91*H91</f>
        <v>38.505000000000003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148</v>
      </c>
      <c r="AT91" s="216" t="s">
        <v>130</v>
      </c>
      <c r="AU91" s="216" t="s">
        <v>84</v>
      </c>
      <c r="AY91" s="18" t="s">
        <v>127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148</v>
      </c>
      <c r="BM91" s="216" t="s">
        <v>674</v>
      </c>
    </row>
    <row r="92" s="13" customFormat="1">
      <c r="A92" s="13"/>
      <c r="B92" s="223"/>
      <c r="C92" s="224"/>
      <c r="D92" s="218" t="s">
        <v>204</v>
      </c>
      <c r="E92" s="225" t="s">
        <v>19</v>
      </c>
      <c r="F92" s="226" t="s">
        <v>675</v>
      </c>
      <c r="G92" s="224"/>
      <c r="H92" s="227">
        <v>151</v>
      </c>
      <c r="I92" s="228"/>
      <c r="J92" s="224"/>
      <c r="K92" s="224"/>
      <c r="L92" s="229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204</v>
      </c>
      <c r="AU92" s="233" t="s">
        <v>84</v>
      </c>
      <c r="AV92" s="13" t="s">
        <v>84</v>
      </c>
      <c r="AW92" s="13" t="s">
        <v>35</v>
      </c>
      <c r="AX92" s="13" t="s">
        <v>82</v>
      </c>
      <c r="AY92" s="233" t="s">
        <v>127</v>
      </c>
    </row>
    <row r="93" s="2" customFormat="1" ht="37.8" customHeight="1">
      <c r="A93" s="39"/>
      <c r="B93" s="40"/>
      <c r="C93" s="205" t="s">
        <v>84</v>
      </c>
      <c r="D93" s="205" t="s">
        <v>130</v>
      </c>
      <c r="E93" s="206" t="s">
        <v>676</v>
      </c>
      <c r="F93" s="207" t="s">
        <v>677</v>
      </c>
      <c r="G93" s="208" t="s">
        <v>220</v>
      </c>
      <c r="H93" s="209">
        <v>7</v>
      </c>
      <c r="I93" s="210"/>
      <c r="J93" s="211">
        <f>ROUND(I93*H93,2)</f>
        <v>0</v>
      </c>
      <c r="K93" s="207" t="s">
        <v>134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0.32000000000000001</v>
      </c>
      <c r="T93" s="215">
        <f>S93*H93</f>
        <v>2.2400000000000002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148</v>
      </c>
      <c r="AT93" s="216" t="s">
        <v>130</v>
      </c>
      <c r="AU93" s="216" t="s">
        <v>84</v>
      </c>
      <c r="AY93" s="18" t="s">
        <v>127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148</v>
      </c>
      <c r="BM93" s="216" t="s">
        <v>678</v>
      </c>
    </row>
    <row r="94" s="13" customFormat="1">
      <c r="A94" s="13"/>
      <c r="B94" s="223"/>
      <c r="C94" s="224"/>
      <c r="D94" s="218" t="s">
        <v>204</v>
      </c>
      <c r="E94" s="225" t="s">
        <v>19</v>
      </c>
      <c r="F94" s="226" t="s">
        <v>679</v>
      </c>
      <c r="G94" s="224"/>
      <c r="H94" s="227">
        <v>7</v>
      </c>
      <c r="I94" s="228"/>
      <c r="J94" s="224"/>
      <c r="K94" s="224"/>
      <c r="L94" s="229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204</v>
      </c>
      <c r="AU94" s="233" t="s">
        <v>84</v>
      </c>
      <c r="AV94" s="13" t="s">
        <v>84</v>
      </c>
      <c r="AW94" s="13" t="s">
        <v>35</v>
      </c>
      <c r="AX94" s="13" t="s">
        <v>82</v>
      </c>
      <c r="AY94" s="233" t="s">
        <v>127</v>
      </c>
    </row>
    <row r="95" s="2" customFormat="1" ht="24.15" customHeight="1">
      <c r="A95" s="39"/>
      <c r="B95" s="40"/>
      <c r="C95" s="205" t="s">
        <v>143</v>
      </c>
      <c r="D95" s="205" t="s">
        <v>130</v>
      </c>
      <c r="E95" s="206" t="s">
        <v>680</v>
      </c>
      <c r="F95" s="207" t="s">
        <v>681</v>
      </c>
      <c r="G95" s="208" t="s">
        <v>389</v>
      </c>
      <c r="H95" s="209">
        <v>172</v>
      </c>
      <c r="I95" s="210"/>
      <c r="J95" s="211">
        <f>ROUND(I95*H95,2)</f>
        <v>0</v>
      </c>
      <c r="K95" s="207" t="s">
        <v>134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0.20499999999999999</v>
      </c>
      <c r="T95" s="215">
        <f>S95*H95</f>
        <v>35.259999999999998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148</v>
      </c>
      <c r="AT95" s="216" t="s">
        <v>130</v>
      </c>
      <c r="AU95" s="216" t="s">
        <v>84</v>
      </c>
      <c r="AY95" s="18" t="s">
        <v>127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148</v>
      </c>
      <c r="BM95" s="216" t="s">
        <v>682</v>
      </c>
    </row>
    <row r="96" s="13" customFormat="1">
      <c r="A96" s="13"/>
      <c r="B96" s="223"/>
      <c r="C96" s="224"/>
      <c r="D96" s="218" t="s">
        <v>204</v>
      </c>
      <c r="E96" s="225" t="s">
        <v>19</v>
      </c>
      <c r="F96" s="226" t="s">
        <v>683</v>
      </c>
      <c r="G96" s="224"/>
      <c r="H96" s="227">
        <v>172</v>
      </c>
      <c r="I96" s="228"/>
      <c r="J96" s="224"/>
      <c r="K96" s="224"/>
      <c r="L96" s="229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204</v>
      </c>
      <c r="AU96" s="233" t="s">
        <v>84</v>
      </c>
      <c r="AV96" s="13" t="s">
        <v>84</v>
      </c>
      <c r="AW96" s="13" t="s">
        <v>35</v>
      </c>
      <c r="AX96" s="13" t="s">
        <v>82</v>
      </c>
      <c r="AY96" s="233" t="s">
        <v>127</v>
      </c>
    </row>
    <row r="97" s="2" customFormat="1" ht="24.15" customHeight="1">
      <c r="A97" s="39"/>
      <c r="B97" s="40"/>
      <c r="C97" s="205" t="s">
        <v>148</v>
      </c>
      <c r="D97" s="205" t="s">
        <v>130</v>
      </c>
      <c r="E97" s="206" t="s">
        <v>684</v>
      </c>
      <c r="F97" s="207" t="s">
        <v>685</v>
      </c>
      <c r="G97" s="208" t="s">
        <v>220</v>
      </c>
      <c r="H97" s="209">
        <v>13</v>
      </c>
      <c r="I97" s="210"/>
      <c r="J97" s="211">
        <f>ROUND(I97*H97,2)</f>
        <v>0</v>
      </c>
      <c r="K97" s="207" t="s">
        <v>134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0.316</v>
      </c>
      <c r="T97" s="215">
        <f>S97*H97</f>
        <v>4.1079999999999997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148</v>
      </c>
      <c r="AT97" s="216" t="s">
        <v>130</v>
      </c>
      <c r="AU97" s="216" t="s">
        <v>84</v>
      </c>
      <c r="AY97" s="18" t="s">
        <v>127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148</v>
      </c>
      <c r="BM97" s="216" t="s">
        <v>686</v>
      </c>
    </row>
    <row r="98" s="2" customFormat="1" ht="24.15" customHeight="1">
      <c r="A98" s="39"/>
      <c r="B98" s="40"/>
      <c r="C98" s="205" t="s">
        <v>126</v>
      </c>
      <c r="D98" s="205" t="s">
        <v>130</v>
      </c>
      <c r="E98" s="206" t="s">
        <v>223</v>
      </c>
      <c r="F98" s="207" t="s">
        <v>224</v>
      </c>
      <c r="G98" s="208" t="s">
        <v>220</v>
      </c>
      <c r="H98" s="209">
        <v>105.5</v>
      </c>
      <c r="I98" s="210"/>
      <c r="J98" s="211">
        <f>ROUND(I98*H98,2)</f>
        <v>0</v>
      </c>
      <c r="K98" s="207" t="s">
        <v>134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3.0000000000000001E-05</v>
      </c>
      <c r="R98" s="214">
        <f>Q98*H98</f>
        <v>0.0031650000000000003</v>
      </c>
      <c r="S98" s="214">
        <v>0.091999999999999998</v>
      </c>
      <c r="T98" s="215">
        <f>S98*H98</f>
        <v>9.7059999999999995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148</v>
      </c>
      <c r="AT98" s="216" t="s">
        <v>130</v>
      </c>
      <c r="AU98" s="216" t="s">
        <v>84</v>
      </c>
      <c r="AY98" s="18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148</v>
      </c>
      <c r="BM98" s="216" t="s">
        <v>687</v>
      </c>
    </row>
    <row r="99" s="14" customFormat="1">
      <c r="A99" s="14"/>
      <c r="B99" s="237"/>
      <c r="C99" s="238"/>
      <c r="D99" s="218" t="s">
        <v>204</v>
      </c>
      <c r="E99" s="239" t="s">
        <v>19</v>
      </c>
      <c r="F99" s="240" t="s">
        <v>226</v>
      </c>
      <c r="G99" s="238"/>
      <c r="H99" s="239" t="s">
        <v>19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204</v>
      </c>
      <c r="AU99" s="246" t="s">
        <v>84</v>
      </c>
      <c r="AV99" s="14" t="s">
        <v>82</v>
      </c>
      <c r="AW99" s="14" t="s">
        <v>35</v>
      </c>
      <c r="AX99" s="14" t="s">
        <v>74</v>
      </c>
      <c r="AY99" s="246" t="s">
        <v>127</v>
      </c>
    </row>
    <row r="100" s="13" customFormat="1">
      <c r="A100" s="13"/>
      <c r="B100" s="223"/>
      <c r="C100" s="224"/>
      <c r="D100" s="218" t="s">
        <v>204</v>
      </c>
      <c r="E100" s="225" t="s">
        <v>19</v>
      </c>
      <c r="F100" s="226" t="s">
        <v>688</v>
      </c>
      <c r="G100" s="224"/>
      <c r="H100" s="227">
        <v>105.5</v>
      </c>
      <c r="I100" s="228"/>
      <c r="J100" s="224"/>
      <c r="K100" s="224"/>
      <c r="L100" s="229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204</v>
      </c>
      <c r="AU100" s="233" t="s">
        <v>84</v>
      </c>
      <c r="AV100" s="13" t="s">
        <v>84</v>
      </c>
      <c r="AW100" s="13" t="s">
        <v>35</v>
      </c>
      <c r="AX100" s="13" t="s">
        <v>82</v>
      </c>
      <c r="AY100" s="233" t="s">
        <v>127</v>
      </c>
    </row>
    <row r="101" s="2" customFormat="1" ht="24.15" customHeight="1">
      <c r="A101" s="39"/>
      <c r="B101" s="40"/>
      <c r="C101" s="205" t="s">
        <v>159</v>
      </c>
      <c r="D101" s="205" t="s">
        <v>130</v>
      </c>
      <c r="E101" s="206" t="s">
        <v>228</v>
      </c>
      <c r="F101" s="207" t="s">
        <v>229</v>
      </c>
      <c r="G101" s="208" t="s">
        <v>220</v>
      </c>
      <c r="H101" s="209">
        <v>52.75</v>
      </c>
      <c r="I101" s="210"/>
      <c r="J101" s="211">
        <f>ROUND(I101*H101,2)</f>
        <v>0</v>
      </c>
      <c r="K101" s="207" t="s">
        <v>134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0.22</v>
      </c>
      <c r="T101" s="215">
        <f>S101*H101</f>
        <v>11.605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148</v>
      </c>
      <c r="AT101" s="216" t="s">
        <v>130</v>
      </c>
      <c r="AU101" s="216" t="s">
        <v>84</v>
      </c>
      <c r="AY101" s="18" t="s">
        <v>127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148</v>
      </c>
      <c r="BM101" s="216" t="s">
        <v>689</v>
      </c>
    </row>
    <row r="102" s="14" customFormat="1">
      <c r="A102" s="14"/>
      <c r="B102" s="237"/>
      <c r="C102" s="238"/>
      <c r="D102" s="218" t="s">
        <v>204</v>
      </c>
      <c r="E102" s="239" t="s">
        <v>19</v>
      </c>
      <c r="F102" s="240" t="s">
        <v>231</v>
      </c>
      <c r="G102" s="238"/>
      <c r="H102" s="239" t="s">
        <v>19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204</v>
      </c>
      <c r="AU102" s="246" t="s">
        <v>84</v>
      </c>
      <c r="AV102" s="14" t="s">
        <v>82</v>
      </c>
      <c r="AW102" s="14" t="s">
        <v>35</v>
      </c>
      <c r="AX102" s="14" t="s">
        <v>74</v>
      </c>
      <c r="AY102" s="246" t="s">
        <v>127</v>
      </c>
    </row>
    <row r="103" s="13" customFormat="1">
      <c r="A103" s="13"/>
      <c r="B103" s="223"/>
      <c r="C103" s="224"/>
      <c r="D103" s="218" t="s">
        <v>204</v>
      </c>
      <c r="E103" s="225" t="s">
        <v>19</v>
      </c>
      <c r="F103" s="226" t="s">
        <v>690</v>
      </c>
      <c r="G103" s="224"/>
      <c r="H103" s="227">
        <v>52.75</v>
      </c>
      <c r="I103" s="228"/>
      <c r="J103" s="224"/>
      <c r="K103" s="224"/>
      <c r="L103" s="229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204</v>
      </c>
      <c r="AU103" s="233" t="s">
        <v>84</v>
      </c>
      <c r="AV103" s="13" t="s">
        <v>84</v>
      </c>
      <c r="AW103" s="13" t="s">
        <v>35</v>
      </c>
      <c r="AX103" s="13" t="s">
        <v>82</v>
      </c>
      <c r="AY103" s="233" t="s">
        <v>127</v>
      </c>
    </row>
    <row r="104" s="2" customFormat="1" ht="24.15" customHeight="1">
      <c r="A104" s="39"/>
      <c r="B104" s="40"/>
      <c r="C104" s="205" t="s">
        <v>164</v>
      </c>
      <c r="D104" s="205" t="s">
        <v>130</v>
      </c>
      <c r="E104" s="206" t="s">
        <v>233</v>
      </c>
      <c r="F104" s="207" t="s">
        <v>234</v>
      </c>
      <c r="G104" s="208" t="s">
        <v>235</v>
      </c>
      <c r="H104" s="209">
        <v>87.087999999999994</v>
      </c>
      <c r="I104" s="210"/>
      <c r="J104" s="211">
        <f>ROUND(I104*H104,2)</f>
        <v>0</v>
      </c>
      <c r="K104" s="207" t="s">
        <v>134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148</v>
      </c>
      <c r="AT104" s="216" t="s">
        <v>130</v>
      </c>
      <c r="AU104" s="216" t="s">
        <v>84</v>
      </c>
      <c r="AY104" s="18" t="s">
        <v>127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148</v>
      </c>
      <c r="BM104" s="216" t="s">
        <v>691</v>
      </c>
    </row>
    <row r="105" s="13" customFormat="1">
      <c r="A105" s="13"/>
      <c r="B105" s="223"/>
      <c r="C105" s="224"/>
      <c r="D105" s="218" t="s">
        <v>204</v>
      </c>
      <c r="E105" s="225" t="s">
        <v>19</v>
      </c>
      <c r="F105" s="226" t="s">
        <v>692</v>
      </c>
      <c r="G105" s="224"/>
      <c r="H105" s="227">
        <v>9.25</v>
      </c>
      <c r="I105" s="228"/>
      <c r="J105" s="224"/>
      <c r="K105" s="224"/>
      <c r="L105" s="229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204</v>
      </c>
      <c r="AU105" s="233" t="s">
        <v>84</v>
      </c>
      <c r="AV105" s="13" t="s">
        <v>84</v>
      </c>
      <c r="AW105" s="13" t="s">
        <v>35</v>
      </c>
      <c r="AX105" s="13" t="s">
        <v>74</v>
      </c>
      <c r="AY105" s="233" t="s">
        <v>127</v>
      </c>
    </row>
    <row r="106" s="13" customFormat="1">
      <c r="A106" s="13"/>
      <c r="B106" s="223"/>
      <c r="C106" s="224"/>
      <c r="D106" s="218" t="s">
        <v>204</v>
      </c>
      <c r="E106" s="225" t="s">
        <v>19</v>
      </c>
      <c r="F106" s="226" t="s">
        <v>693</v>
      </c>
      <c r="G106" s="224"/>
      <c r="H106" s="227">
        <v>74.530000000000001</v>
      </c>
      <c r="I106" s="228"/>
      <c r="J106" s="224"/>
      <c r="K106" s="224"/>
      <c r="L106" s="229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204</v>
      </c>
      <c r="AU106" s="233" t="s">
        <v>84</v>
      </c>
      <c r="AV106" s="13" t="s">
        <v>84</v>
      </c>
      <c r="AW106" s="13" t="s">
        <v>35</v>
      </c>
      <c r="AX106" s="13" t="s">
        <v>74</v>
      </c>
      <c r="AY106" s="233" t="s">
        <v>127</v>
      </c>
    </row>
    <row r="107" s="13" customFormat="1">
      <c r="A107" s="13"/>
      <c r="B107" s="223"/>
      <c r="C107" s="224"/>
      <c r="D107" s="218" t="s">
        <v>204</v>
      </c>
      <c r="E107" s="225" t="s">
        <v>19</v>
      </c>
      <c r="F107" s="226" t="s">
        <v>694</v>
      </c>
      <c r="G107" s="224"/>
      <c r="H107" s="227">
        <v>3.3079999999999998</v>
      </c>
      <c r="I107" s="228"/>
      <c r="J107" s="224"/>
      <c r="K107" s="224"/>
      <c r="L107" s="229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204</v>
      </c>
      <c r="AU107" s="233" t="s">
        <v>84</v>
      </c>
      <c r="AV107" s="13" t="s">
        <v>84</v>
      </c>
      <c r="AW107" s="13" t="s">
        <v>35</v>
      </c>
      <c r="AX107" s="13" t="s">
        <v>74</v>
      </c>
      <c r="AY107" s="233" t="s">
        <v>127</v>
      </c>
    </row>
    <row r="108" s="15" customFormat="1">
      <c r="A108" s="15"/>
      <c r="B108" s="247"/>
      <c r="C108" s="248"/>
      <c r="D108" s="218" t="s">
        <v>204</v>
      </c>
      <c r="E108" s="249" t="s">
        <v>19</v>
      </c>
      <c r="F108" s="250" t="s">
        <v>240</v>
      </c>
      <c r="G108" s="248"/>
      <c r="H108" s="251">
        <v>87.087999999999994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204</v>
      </c>
      <c r="AU108" s="257" t="s">
        <v>84</v>
      </c>
      <c r="AV108" s="15" t="s">
        <v>148</v>
      </c>
      <c r="AW108" s="15" t="s">
        <v>35</v>
      </c>
      <c r="AX108" s="15" t="s">
        <v>82</v>
      </c>
      <c r="AY108" s="257" t="s">
        <v>127</v>
      </c>
    </row>
    <row r="109" s="2" customFormat="1" ht="24.15" customHeight="1">
      <c r="A109" s="39"/>
      <c r="B109" s="40"/>
      <c r="C109" s="205" t="s">
        <v>169</v>
      </c>
      <c r="D109" s="205" t="s">
        <v>130</v>
      </c>
      <c r="E109" s="206" t="s">
        <v>241</v>
      </c>
      <c r="F109" s="207" t="s">
        <v>242</v>
      </c>
      <c r="G109" s="208" t="s">
        <v>235</v>
      </c>
      <c r="H109" s="209">
        <v>5.7000000000000002</v>
      </c>
      <c r="I109" s="210"/>
      <c r="J109" s="211">
        <f>ROUND(I109*H109,2)</f>
        <v>0</v>
      </c>
      <c r="K109" s="207" t="s">
        <v>134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148</v>
      </c>
      <c r="AT109" s="216" t="s">
        <v>130</v>
      </c>
      <c r="AU109" s="216" t="s">
        <v>84</v>
      </c>
      <c r="AY109" s="18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148</v>
      </c>
      <c r="BM109" s="216" t="s">
        <v>695</v>
      </c>
    </row>
    <row r="110" s="13" customFormat="1">
      <c r="A110" s="13"/>
      <c r="B110" s="223"/>
      <c r="C110" s="224"/>
      <c r="D110" s="218" t="s">
        <v>204</v>
      </c>
      <c r="E110" s="225" t="s">
        <v>19</v>
      </c>
      <c r="F110" s="226" t="s">
        <v>696</v>
      </c>
      <c r="G110" s="224"/>
      <c r="H110" s="227">
        <v>4.7999999999999998</v>
      </c>
      <c r="I110" s="228"/>
      <c r="J110" s="224"/>
      <c r="K110" s="224"/>
      <c r="L110" s="229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204</v>
      </c>
      <c r="AU110" s="233" t="s">
        <v>84</v>
      </c>
      <c r="AV110" s="13" t="s">
        <v>84</v>
      </c>
      <c r="AW110" s="13" t="s">
        <v>35</v>
      </c>
      <c r="AX110" s="13" t="s">
        <v>74</v>
      </c>
      <c r="AY110" s="233" t="s">
        <v>127</v>
      </c>
    </row>
    <row r="111" s="13" customFormat="1">
      <c r="A111" s="13"/>
      <c r="B111" s="223"/>
      <c r="C111" s="224"/>
      <c r="D111" s="218" t="s">
        <v>204</v>
      </c>
      <c r="E111" s="225" t="s">
        <v>19</v>
      </c>
      <c r="F111" s="226" t="s">
        <v>697</v>
      </c>
      <c r="G111" s="224"/>
      <c r="H111" s="227">
        <v>0.90000000000000002</v>
      </c>
      <c r="I111" s="228"/>
      <c r="J111" s="224"/>
      <c r="K111" s="224"/>
      <c r="L111" s="229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204</v>
      </c>
      <c r="AU111" s="233" t="s">
        <v>84</v>
      </c>
      <c r="AV111" s="13" t="s">
        <v>84</v>
      </c>
      <c r="AW111" s="13" t="s">
        <v>35</v>
      </c>
      <c r="AX111" s="13" t="s">
        <v>74</v>
      </c>
      <c r="AY111" s="233" t="s">
        <v>127</v>
      </c>
    </row>
    <row r="112" s="15" customFormat="1">
      <c r="A112" s="15"/>
      <c r="B112" s="247"/>
      <c r="C112" s="248"/>
      <c r="D112" s="218" t="s">
        <v>204</v>
      </c>
      <c r="E112" s="249" t="s">
        <v>19</v>
      </c>
      <c r="F112" s="250" t="s">
        <v>240</v>
      </c>
      <c r="G112" s="248"/>
      <c r="H112" s="251">
        <v>5.7000000000000002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204</v>
      </c>
      <c r="AU112" s="257" t="s">
        <v>84</v>
      </c>
      <c r="AV112" s="15" t="s">
        <v>148</v>
      </c>
      <c r="AW112" s="15" t="s">
        <v>35</v>
      </c>
      <c r="AX112" s="15" t="s">
        <v>82</v>
      </c>
      <c r="AY112" s="257" t="s">
        <v>127</v>
      </c>
    </row>
    <row r="113" s="2" customFormat="1" ht="14.4" customHeight="1">
      <c r="A113" s="39"/>
      <c r="B113" s="40"/>
      <c r="C113" s="205" t="s">
        <v>176</v>
      </c>
      <c r="D113" s="205" t="s">
        <v>130</v>
      </c>
      <c r="E113" s="206" t="s">
        <v>698</v>
      </c>
      <c r="F113" s="207" t="s">
        <v>699</v>
      </c>
      <c r="G113" s="208" t="s">
        <v>235</v>
      </c>
      <c r="H113" s="209">
        <v>6.6699999999999999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45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148</v>
      </c>
      <c r="AT113" s="216" t="s">
        <v>130</v>
      </c>
      <c r="AU113" s="216" t="s">
        <v>84</v>
      </c>
      <c r="AY113" s="18" t="s">
        <v>127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148</v>
      </c>
      <c r="BM113" s="216" t="s">
        <v>700</v>
      </c>
    </row>
    <row r="114" s="13" customFormat="1">
      <c r="A114" s="13"/>
      <c r="B114" s="223"/>
      <c r="C114" s="224"/>
      <c r="D114" s="218" t="s">
        <v>204</v>
      </c>
      <c r="E114" s="225" t="s">
        <v>19</v>
      </c>
      <c r="F114" s="226" t="s">
        <v>701</v>
      </c>
      <c r="G114" s="224"/>
      <c r="H114" s="227">
        <v>6.6699999999999999</v>
      </c>
      <c r="I114" s="228"/>
      <c r="J114" s="224"/>
      <c r="K114" s="224"/>
      <c r="L114" s="229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204</v>
      </c>
      <c r="AU114" s="233" t="s">
        <v>84</v>
      </c>
      <c r="AV114" s="13" t="s">
        <v>84</v>
      </c>
      <c r="AW114" s="13" t="s">
        <v>35</v>
      </c>
      <c r="AX114" s="13" t="s">
        <v>82</v>
      </c>
      <c r="AY114" s="233" t="s">
        <v>127</v>
      </c>
    </row>
    <row r="115" s="2" customFormat="1" ht="24.15" customHeight="1">
      <c r="A115" s="39"/>
      <c r="B115" s="40"/>
      <c r="C115" s="205" t="s">
        <v>183</v>
      </c>
      <c r="D115" s="205" t="s">
        <v>130</v>
      </c>
      <c r="E115" s="206" t="s">
        <v>245</v>
      </c>
      <c r="F115" s="207" t="s">
        <v>246</v>
      </c>
      <c r="G115" s="208" t="s">
        <v>235</v>
      </c>
      <c r="H115" s="209">
        <v>81.647999999999996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148</v>
      </c>
      <c r="AT115" s="216" t="s">
        <v>130</v>
      </c>
      <c r="AU115" s="216" t="s">
        <v>84</v>
      </c>
      <c r="AY115" s="18" t="s">
        <v>127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148</v>
      </c>
      <c r="BM115" s="216" t="s">
        <v>702</v>
      </c>
    </row>
    <row r="116" s="13" customFormat="1">
      <c r="A116" s="13"/>
      <c r="B116" s="223"/>
      <c r="C116" s="224"/>
      <c r="D116" s="218" t="s">
        <v>204</v>
      </c>
      <c r="E116" s="225" t="s">
        <v>19</v>
      </c>
      <c r="F116" s="226" t="s">
        <v>703</v>
      </c>
      <c r="G116" s="224"/>
      <c r="H116" s="227">
        <v>78.748000000000005</v>
      </c>
      <c r="I116" s="228"/>
      <c r="J116" s="224"/>
      <c r="K116" s="224"/>
      <c r="L116" s="229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204</v>
      </c>
      <c r="AU116" s="233" t="s">
        <v>84</v>
      </c>
      <c r="AV116" s="13" t="s">
        <v>84</v>
      </c>
      <c r="AW116" s="13" t="s">
        <v>35</v>
      </c>
      <c r="AX116" s="13" t="s">
        <v>74</v>
      </c>
      <c r="AY116" s="233" t="s">
        <v>127</v>
      </c>
    </row>
    <row r="117" s="13" customFormat="1">
      <c r="A117" s="13"/>
      <c r="B117" s="223"/>
      <c r="C117" s="224"/>
      <c r="D117" s="218" t="s">
        <v>204</v>
      </c>
      <c r="E117" s="225" t="s">
        <v>19</v>
      </c>
      <c r="F117" s="226" t="s">
        <v>704</v>
      </c>
      <c r="G117" s="224"/>
      <c r="H117" s="227">
        <v>2</v>
      </c>
      <c r="I117" s="228"/>
      <c r="J117" s="224"/>
      <c r="K117" s="224"/>
      <c r="L117" s="229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204</v>
      </c>
      <c r="AU117" s="233" t="s">
        <v>84</v>
      </c>
      <c r="AV117" s="13" t="s">
        <v>84</v>
      </c>
      <c r="AW117" s="13" t="s">
        <v>35</v>
      </c>
      <c r="AX117" s="13" t="s">
        <v>74</v>
      </c>
      <c r="AY117" s="233" t="s">
        <v>127</v>
      </c>
    </row>
    <row r="118" s="13" customFormat="1">
      <c r="A118" s="13"/>
      <c r="B118" s="223"/>
      <c r="C118" s="224"/>
      <c r="D118" s="218" t="s">
        <v>204</v>
      </c>
      <c r="E118" s="225" t="s">
        <v>19</v>
      </c>
      <c r="F118" s="226" t="s">
        <v>697</v>
      </c>
      <c r="G118" s="224"/>
      <c r="H118" s="227">
        <v>0.90000000000000002</v>
      </c>
      <c r="I118" s="228"/>
      <c r="J118" s="224"/>
      <c r="K118" s="224"/>
      <c r="L118" s="229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204</v>
      </c>
      <c r="AU118" s="233" t="s">
        <v>84</v>
      </c>
      <c r="AV118" s="13" t="s">
        <v>84</v>
      </c>
      <c r="AW118" s="13" t="s">
        <v>35</v>
      </c>
      <c r="AX118" s="13" t="s">
        <v>74</v>
      </c>
      <c r="AY118" s="233" t="s">
        <v>127</v>
      </c>
    </row>
    <row r="119" s="15" customFormat="1">
      <c r="A119" s="15"/>
      <c r="B119" s="247"/>
      <c r="C119" s="248"/>
      <c r="D119" s="218" t="s">
        <v>204</v>
      </c>
      <c r="E119" s="249" t="s">
        <v>19</v>
      </c>
      <c r="F119" s="250" t="s">
        <v>240</v>
      </c>
      <c r="G119" s="248"/>
      <c r="H119" s="251">
        <v>81.647999999999996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204</v>
      </c>
      <c r="AU119" s="257" t="s">
        <v>84</v>
      </c>
      <c r="AV119" s="15" t="s">
        <v>148</v>
      </c>
      <c r="AW119" s="15" t="s">
        <v>35</v>
      </c>
      <c r="AX119" s="15" t="s">
        <v>82</v>
      </c>
      <c r="AY119" s="257" t="s">
        <v>127</v>
      </c>
    </row>
    <row r="120" s="2" customFormat="1" ht="24.15" customHeight="1">
      <c r="A120" s="39"/>
      <c r="B120" s="40"/>
      <c r="C120" s="205" t="s">
        <v>188</v>
      </c>
      <c r="D120" s="205" t="s">
        <v>130</v>
      </c>
      <c r="E120" s="206" t="s">
        <v>250</v>
      </c>
      <c r="F120" s="207" t="s">
        <v>251</v>
      </c>
      <c r="G120" s="208" t="s">
        <v>235</v>
      </c>
      <c r="H120" s="209">
        <v>81.647999999999996</v>
      </c>
      <c r="I120" s="210"/>
      <c r="J120" s="211">
        <f>ROUND(I120*H120,2)</f>
        <v>0</v>
      </c>
      <c r="K120" s="207" t="s">
        <v>134</v>
      </c>
      <c r="L120" s="45"/>
      <c r="M120" s="212" t="s">
        <v>19</v>
      </c>
      <c r="N120" s="213" t="s">
        <v>45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148</v>
      </c>
      <c r="AT120" s="216" t="s">
        <v>130</v>
      </c>
      <c r="AU120" s="216" t="s">
        <v>84</v>
      </c>
      <c r="AY120" s="18" t="s">
        <v>127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148</v>
      </c>
      <c r="BM120" s="216" t="s">
        <v>705</v>
      </c>
    </row>
    <row r="121" s="2" customFormat="1" ht="24.15" customHeight="1">
      <c r="A121" s="39"/>
      <c r="B121" s="40"/>
      <c r="C121" s="205" t="s">
        <v>193</v>
      </c>
      <c r="D121" s="205" t="s">
        <v>130</v>
      </c>
      <c r="E121" s="206" t="s">
        <v>253</v>
      </c>
      <c r="F121" s="207" t="s">
        <v>254</v>
      </c>
      <c r="G121" s="208" t="s">
        <v>255</v>
      </c>
      <c r="H121" s="209">
        <v>138.80199999999999</v>
      </c>
      <c r="I121" s="210"/>
      <c r="J121" s="211">
        <f>ROUND(I121*H121,2)</f>
        <v>0</v>
      </c>
      <c r="K121" s="207" t="s">
        <v>134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148</v>
      </c>
      <c r="AT121" s="216" t="s">
        <v>130</v>
      </c>
      <c r="AU121" s="216" t="s">
        <v>84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148</v>
      </c>
      <c r="BM121" s="216" t="s">
        <v>706</v>
      </c>
    </row>
    <row r="122" s="13" customFormat="1">
      <c r="A122" s="13"/>
      <c r="B122" s="223"/>
      <c r="C122" s="224"/>
      <c r="D122" s="218" t="s">
        <v>204</v>
      </c>
      <c r="E122" s="224"/>
      <c r="F122" s="226" t="s">
        <v>707</v>
      </c>
      <c r="G122" s="224"/>
      <c r="H122" s="227">
        <v>138.80199999999999</v>
      </c>
      <c r="I122" s="228"/>
      <c r="J122" s="224"/>
      <c r="K122" s="224"/>
      <c r="L122" s="229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204</v>
      </c>
      <c r="AU122" s="233" t="s">
        <v>84</v>
      </c>
      <c r="AV122" s="13" t="s">
        <v>84</v>
      </c>
      <c r="AW122" s="13" t="s">
        <v>4</v>
      </c>
      <c r="AX122" s="13" t="s">
        <v>82</v>
      </c>
      <c r="AY122" s="233" t="s">
        <v>127</v>
      </c>
    </row>
    <row r="123" s="2" customFormat="1" ht="24.15" customHeight="1">
      <c r="A123" s="39"/>
      <c r="B123" s="40"/>
      <c r="C123" s="205" t="s">
        <v>199</v>
      </c>
      <c r="D123" s="205" t="s">
        <v>130</v>
      </c>
      <c r="E123" s="206" t="s">
        <v>258</v>
      </c>
      <c r="F123" s="207" t="s">
        <v>259</v>
      </c>
      <c r="G123" s="208" t="s">
        <v>235</v>
      </c>
      <c r="H123" s="209">
        <v>8.3399999999999999</v>
      </c>
      <c r="I123" s="210"/>
      <c r="J123" s="211">
        <f>ROUND(I123*H123,2)</f>
        <v>0</v>
      </c>
      <c r="K123" s="207" t="s">
        <v>134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148</v>
      </c>
      <c r="AT123" s="216" t="s">
        <v>130</v>
      </c>
      <c r="AU123" s="216" t="s">
        <v>84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148</v>
      </c>
      <c r="BM123" s="216" t="s">
        <v>708</v>
      </c>
    </row>
    <row r="124" s="13" customFormat="1">
      <c r="A124" s="13"/>
      <c r="B124" s="223"/>
      <c r="C124" s="224"/>
      <c r="D124" s="218" t="s">
        <v>204</v>
      </c>
      <c r="E124" s="225" t="s">
        <v>19</v>
      </c>
      <c r="F124" s="226" t="s">
        <v>709</v>
      </c>
      <c r="G124" s="224"/>
      <c r="H124" s="227">
        <v>8.3399999999999999</v>
      </c>
      <c r="I124" s="228"/>
      <c r="J124" s="224"/>
      <c r="K124" s="224"/>
      <c r="L124" s="229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204</v>
      </c>
      <c r="AU124" s="233" t="s">
        <v>84</v>
      </c>
      <c r="AV124" s="13" t="s">
        <v>84</v>
      </c>
      <c r="AW124" s="13" t="s">
        <v>35</v>
      </c>
      <c r="AX124" s="13" t="s">
        <v>82</v>
      </c>
      <c r="AY124" s="233" t="s">
        <v>127</v>
      </c>
    </row>
    <row r="125" s="2" customFormat="1" ht="24.15" customHeight="1">
      <c r="A125" s="39"/>
      <c r="B125" s="40"/>
      <c r="C125" s="205" t="s">
        <v>279</v>
      </c>
      <c r="D125" s="205" t="s">
        <v>130</v>
      </c>
      <c r="E125" s="206" t="s">
        <v>262</v>
      </c>
      <c r="F125" s="207" t="s">
        <v>263</v>
      </c>
      <c r="G125" s="208" t="s">
        <v>235</v>
      </c>
      <c r="H125" s="209">
        <v>2.7999999999999998</v>
      </c>
      <c r="I125" s="210"/>
      <c r="J125" s="211">
        <f>ROUND(I125*H125,2)</f>
        <v>0</v>
      </c>
      <c r="K125" s="207" t="s">
        <v>134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130</v>
      </c>
      <c r="AU125" s="216" t="s">
        <v>84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148</v>
      </c>
      <c r="BM125" s="216" t="s">
        <v>710</v>
      </c>
    </row>
    <row r="126" s="13" customFormat="1">
      <c r="A126" s="13"/>
      <c r="B126" s="223"/>
      <c r="C126" s="224"/>
      <c r="D126" s="218" t="s">
        <v>204</v>
      </c>
      <c r="E126" s="225" t="s">
        <v>19</v>
      </c>
      <c r="F126" s="226" t="s">
        <v>711</v>
      </c>
      <c r="G126" s="224"/>
      <c r="H126" s="227">
        <v>2.7999999999999998</v>
      </c>
      <c r="I126" s="228"/>
      <c r="J126" s="224"/>
      <c r="K126" s="224"/>
      <c r="L126" s="229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204</v>
      </c>
      <c r="AU126" s="233" t="s">
        <v>84</v>
      </c>
      <c r="AV126" s="13" t="s">
        <v>84</v>
      </c>
      <c r="AW126" s="13" t="s">
        <v>35</v>
      </c>
      <c r="AX126" s="13" t="s">
        <v>82</v>
      </c>
      <c r="AY126" s="233" t="s">
        <v>127</v>
      </c>
    </row>
    <row r="127" s="2" customFormat="1" ht="37.8" customHeight="1">
      <c r="A127" s="39"/>
      <c r="B127" s="40"/>
      <c r="C127" s="205" t="s">
        <v>8</v>
      </c>
      <c r="D127" s="205" t="s">
        <v>130</v>
      </c>
      <c r="E127" s="206" t="s">
        <v>266</v>
      </c>
      <c r="F127" s="207" t="s">
        <v>267</v>
      </c>
      <c r="G127" s="208" t="s">
        <v>235</v>
      </c>
      <c r="H127" s="209">
        <v>1.3999999999999999</v>
      </c>
      <c r="I127" s="210"/>
      <c r="J127" s="211">
        <f>ROUND(I127*H127,2)</f>
        <v>0</v>
      </c>
      <c r="K127" s="207" t="s">
        <v>134</v>
      </c>
      <c r="L127" s="45"/>
      <c r="M127" s="212" t="s">
        <v>19</v>
      </c>
      <c r="N127" s="213" t="s">
        <v>45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148</v>
      </c>
      <c r="AT127" s="216" t="s">
        <v>130</v>
      </c>
      <c r="AU127" s="216" t="s">
        <v>84</v>
      </c>
      <c r="AY127" s="18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148</v>
      </c>
      <c r="BM127" s="216" t="s">
        <v>712</v>
      </c>
    </row>
    <row r="128" s="13" customFormat="1">
      <c r="A128" s="13"/>
      <c r="B128" s="223"/>
      <c r="C128" s="224"/>
      <c r="D128" s="218" t="s">
        <v>204</v>
      </c>
      <c r="E128" s="225" t="s">
        <v>19</v>
      </c>
      <c r="F128" s="226" t="s">
        <v>713</v>
      </c>
      <c r="G128" s="224"/>
      <c r="H128" s="227">
        <v>1.3999999999999999</v>
      </c>
      <c r="I128" s="228"/>
      <c r="J128" s="224"/>
      <c r="K128" s="224"/>
      <c r="L128" s="229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204</v>
      </c>
      <c r="AU128" s="233" t="s">
        <v>84</v>
      </c>
      <c r="AV128" s="13" t="s">
        <v>84</v>
      </c>
      <c r="AW128" s="13" t="s">
        <v>35</v>
      </c>
      <c r="AX128" s="13" t="s">
        <v>82</v>
      </c>
      <c r="AY128" s="233" t="s">
        <v>127</v>
      </c>
    </row>
    <row r="129" s="2" customFormat="1" ht="14.4" customHeight="1">
      <c r="A129" s="39"/>
      <c r="B129" s="40"/>
      <c r="C129" s="258" t="s">
        <v>288</v>
      </c>
      <c r="D129" s="258" t="s">
        <v>270</v>
      </c>
      <c r="E129" s="259" t="s">
        <v>271</v>
      </c>
      <c r="F129" s="260" t="s">
        <v>272</v>
      </c>
      <c r="G129" s="261" t="s">
        <v>255</v>
      </c>
      <c r="H129" s="262">
        <v>2.7999999999999998</v>
      </c>
      <c r="I129" s="263"/>
      <c r="J129" s="264">
        <f>ROUND(I129*H129,2)</f>
        <v>0</v>
      </c>
      <c r="K129" s="260" t="s">
        <v>134</v>
      </c>
      <c r="L129" s="265"/>
      <c r="M129" s="266" t="s">
        <v>19</v>
      </c>
      <c r="N129" s="267" t="s">
        <v>45</v>
      </c>
      <c r="O129" s="85"/>
      <c r="P129" s="214">
        <f>O129*H129</f>
        <v>0</v>
      </c>
      <c r="Q129" s="214">
        <v>1</v>
      </c>
      <c r="R129" s="214">
        <f>Q129*H129</f>
        <v>2.7999999999999998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169</v>
      </c>
      <c r="AT129" s="216" t="s">
        <v>270</v>
      </c>
      <c r="AU129" s="216" t="s">
        <v>84</v>
      </c>
      <c r="AY129" s="18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148</v>
      </c>
      <c r="BM129" s="216" t="s">
        <v>714</v>
      </c>
    </row>
    <row r="130" s="13" customFormat="1">
      <c r="A130" s="13"/>
      <c r="B130" s="223"/>
      <c r="C130" s="224"/>
      <c r="D130" s="218" t="s">
        <v>204</v>
      </c>
      <c r="E130" s="224"/>
      <c r="F130" s="226" t="s">
        <v>715</v>
      </c>
      <c r="G130" s="224"/>
      <c r="H130" s="227">
        <v>2.7999999999999998</v>
      </c>
      <c r="I130" s="228"/>
      <c r="J130" s="224"/>
      <c r="K130" s="224"/>
      <c r="L130" s="229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204</v>
      </c>
      <c r="AU130" s="233" t="s">
        <v>84</v>
      </c>
      <c r="AV130" s="13" t="s">
        <v>84</v>
      </c>
      <c r="AW130" s="13" t="s">
        <v>4</v>
      </c>
      <c r="AX130" s="13" t="s">
        <v>82</v>
      </c>
      <c r="AY130" s="233" t="s">
        <v>127</v>
      </c>
    </row>
    <row r="131" s="2" customFormat="1" ht="24.15" customHeight="1">
      <c r="A131" s="39"/>
      <c r="B131" s="40"/>
      <c r="C131" s="205" t="s">
        <v>294</v>
      </c>
      <c r="D131" s="205" t="s">
        <v>130</v>
      </c>
      <c r="E131" s="206" t="s">
        <v>275</v>
      </c>
      <c r="F131" s="207" t="s">
        <v>276</v>
      </c>
      <c r="G131" s="208" t="s">
        <v>220</v>
      </c>
      <c r="H131" s="209">
        <v>104</v>
      </c>
      <c r="I131" s="210"/>
      <c r="J131" s="211">
        <f>ROUND(I131*H131,2)</f>
        <v>0</v>
      </c>
      <c r="K131" s="207" t="s">
        <v>134</v>
      </c>
      <c r="L131" s="45"/>
      <c r="M131" s="212" t="s">
        <v>19</v>
      </c>
      <c r="N131" s="213" t="s">
        <v>45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148</v>
      </c>
      <c r="AT131" s="216" t="s">
        <v>130</v>
      </c>
      <c r="AU131" s="216" t="s">
        <v>84</v>
      </c>
      <c r="AY131" s="18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148</v>
      </c>
      <c r="BM131" s="216" t="s">
        <v>716</v>
      </c>
    </row>
    <row r="132" s="13" customFormat="1">
      <c r="A132" s="13"/>
      <c r="B132" s="223"/>
      <c r="C132" s="224"/>
      <c r="D132" s="218" t="s">
        <v>204</v>
      </c>
      <c r="E132" s="225" t="s">
        <v>19</v>
      </c>
      <c r="F132" s="226" t="s">
        <v>717</v>
      </c>
      <c r="G132" s="224"/>
      <c r="H132" s="227">
        <v>104</v>
      </c>
      <c r="I132" s="228"/>
      <c r="J132" s="224"/>
      <c r="K132" s="224"/>
      <c r="L132" s="229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204</v>
      </c>
      <c r="AU132" s="233" t="s">
        <v>84</v>
      </c>
      <c r="AV132" s="13" t="s">
        <v>84</v>
      </c>
      <c r="AW132" s="13" t="s">
        <v>35</v>
      </c>
      <c r="AX132" s="13" t="s">
        <v>82</v>
      </c>
      <c r="AY132" s="233" t="s">
        <v>127</v>
      </c>
    </row>
    <row r="133" s="2" customFormat="1" ht="24.15" customHeight="1">
      <c r="A133" s="39"/>
      <c r="B133" s="40"/>
      <c r="C133" s="205" t="s">
        <v>300</v>
      </c>
      <c r="D133" s="205" t="s">
        <v>130</v>
      </c>
      <c r="E133" s="206" t="s">
        <v>280</v>
      </c>
      <c r="F133" s="207" t="s">
        <v>281</v>
      </c>
      <c r="G133" s="208" t="s">
        <v>220</v>
      </c>
      <c r="H133" s="209">
        <v>104</v>
      </c>
      <c r="I133" s="210"/>
      <c r="J133" s="211">
        <f>ROUND(I133*H133,2)</f>
        <v>0</v>
      </c>
      <c r="K133" s="207" t="s">
        <v>134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148</v>
      </c>
      <c r="AT133" s="216" t="s">
        <v>130</v>
      </c>
      <c r="AU133" s="216" t="s">
        <v>84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148</v>
      </c>
      <c r="BM133" s="216" t="s">
        <v>718</v>
      </c>
    </row>
    <row r="134" s="2" customFormat="1" ht="14.4" customHeight="1">
      <c r="A134" s="39"/>
      <c r="B134" s="40"/>
      <c r="C134" s="258" t="s">
        <v>306</v>
      </c>
      <c r="D134" s="258" t="s">
        <v>270</v>
      </c>
      <c r="E134" s="259" t="s">
        <v>283</v>
      </c>
      <c r="F134" s="260" t="s">
        <v>284</v>
      </c>
      <c r="G134" s="261" t="s">
        <v>285</v>
      </c>
      <c r="H134" s="262">
        <v>2.6000000000000001</v>
      </c>
      <c r="I134" s="263"/>
      <c r="J134" s="264">
        <f>ROUND(I134*H134,2)</f>
        <v>0</v>
      </c>
      <c r="K134" s="260" t="s">
        <v>134</v>
      </c>
      <c r="L134" s="265"/>
      <c r="M134" s="266" t="s">
        <v>19</v>
      </c>
      <c r="N134" s="267" t="s">
        <v>45</v>
      </c>
      <c r="O134" s="85"/>
      <c r="P134" s="214">
        <f>O134*H134</f>
        <v>0</v>
      </c>
      <c r="Q134" s="214">
        <v>0.001</v>
      </c>
      <c r="R134" s="214">
        <f>Q134*H134</f>
        <v>0.0026000000000000003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169</v>
      </c>
      <c r="AT134" s="216" t="s">
        <v>270</v>
      </c>
      <c r="AU134" s="216" t="s">
        <v>84</v>
      </c>
      <c r="AY134" s="18" t="s">
        <v>127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148</v>
      </c>
      <c r="BM134" s="216" t="s">
        <v>719</v>
      </c>
    </row>
    <row r="135" s="13" customFormat="1">
      <c r="A135" s="13"/>
      <c r="B135" s="223"/>
      <c r="C135" s="224"/>
      <c r="D135" s="218" t="s">
        <v>204</v>
      </c>
      <c r="E135" s="224"/>
      <c r="F135" s="226" t="s">
        <v>720</v>
      </c>
      <c r="G135" s="224"/>
      <c r="H135" s="227">
        <v>2.6000000000000001</v>
      </c>
      <c r="I135" s="228"/>
      <c r="J135" s="224"/>
      <c r="K135" s="224"/>
      <c r="L135" s="229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204</v>
      </c>
      <c r="AU135" s="233" t="s">
        <v>84</v>
      </c>
      <c r="AV135" s="13" t="s">
        <v>84</v>
      </c>
      <c r="AW135" s="13" t="s">
        <v>4</v>
      </c>
      <c r="AX135" s="13" t="s">
        <v>82</v>
      </c>
      <c r="AY135" s="233" t="s">
        <v>127</v>
      </c>
    </row>
    <row r="136" s="2" customFormat="1" ht="14.4" customHeight="1">
      <c r="A136" s="39"/>
      <c r="B136" s="40"/>
      <c r="C136" s="205" t="s">
        <v>310</v>
      </c>
      <c r="D136" s="205" t="s">
        <v>130</v>
      </c>
      <c r="E136" s="206" t="s">
        <v>289</v>
      </c>
      <c r="F136" s="207" t="s">
        <v>290</v>
      </c>
      <c r="G136" s="208" t="s">
        <v>220</v>
      </c>
      <c r="H136" s="209">
        <v>304.05000000000001</v>
      </c>
      <c r="I136" s="210"/>
      <c r="J136" s="211">
        <f>ROUND(I136*H136,2)</f>
        <v>0</v>
      </c>
      <c r="K136" s="207" t="s">
        <v>134</v>
      </c>
      <c r="L136" s="45"/>
      <c r="M136" s="212" t="s">
        <v>19</v>
      </c>
      <c r="N136" s="213" t="s">
        <v>45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148</v>
      </c>
      <c r="AT136" s="216" t="s">
        <v>130</v>
      </c>
      <c r="AU136" s="216" t="s">
        <v>84</v>
      </c>
      <c r="AY136" s="18" t="s">
        <v>127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82</v>
      </c>
      <c r="BK136" s="217">
        <f>ROUND(I136*H136,2)</f>
        <v>0</v>
      </c>
      <c r="BL136" s="18" t="s">
        <v>148</v>
      </c>
      <c r="BM136" s="216" t="s">
        <v>721</v>
      </c>
    </row>
    <row r="137" s="13" customFormat="1">
      <c r="A137" s="13"/>
      <c r="B137" s="223"/>
      <c r="C137" s="224"/>
      <c r="D137" s="218" t="s">
        <v>204</v>
      </c>
      <c r="E137" s="225" t="s">
        <v>19</v>
      </c>
      <c r="F137" s="226" t="s">
        <v>722</v>
      </c>
      <c r="G137" s="224"/>
      <c r="H137" s="227">
        <v>304.05000000000001</v>
      </c>
      <c r="I137" s="228"/>
      <c r="J137" s="224"/>
      <c r="K137" s="224"/>
      <c r="L137" s="229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204</v>
      </c>
      <c r="AU137" s="233" t="s">
        <v>84</v>
      </c>
      <c r="AV137" s="13" t="s">
        <v>84</v>
      </c>
      <c r="AW137" s="13" t="s">
        <v>35</v>
      </c>
      <c r="AX137" s="13" t="s">
        <v>82</v>
      </c>
      <c r="AY137" s="233" t="s">
        <v>127</v>
      </c>
    </row>
    <row r="138" s="12" customFormat="1" ht="22.8" customHeight="1">
      <c r="A138" s="12"/>
      <c r="B138" s="189"/>
      <c r="C138" s="190"/>
      <c r="D138" s="191" t="s">
        <v>73</v>
      </c>
      <c r="E138" s="203" t="s">
        <v>84</v>
      </c>
      <c r="F138" s="203" t="s">
        <v>723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SUM(P139:P141)</f>
        <v>0</v>
      </c>
      <c r="Q138" s="197"/>
      <c r="R138" s="198">
        <f>SUM(R139:R141)</f>
        <v>2.6495532000000002</v>
      </c>
      <c r="S138" s="197"/>
      <c r="T138" s="19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82</v>
      </c>
      <c r="AT138" s="201" t="s">
        <v>73</v>
      </c>
      <c r="AU138" s="201" t="s">
        <v>82</v>
      </c>
      <c r="AY138" s="200" t="s">
        <v>127</v>
      </c>
      <c r="BK138" s="202">
        <f>SUM(BK139:BK141)</f>
        <v>0</v>
      </c>
    </row>
    <row r="139" s="2" customFormat="1" ht="14.4" customHeight="1">
      <c r="A139" s="39"/>
      <c r="B139" s="40"/>
      <c r="C139" s="205" t="s">
        <v>7</v>
      </c>
      <c r="D139" s="205" t="s">
        <v>130</v>
      </c>
      <c r="E139" s="206" t="s">
        <v>724</v>
      </c>
      <c r="F139" s="207" t="s">
        <v>725</v>
      </c>
      <c r="G139" s="208" t="s">
        <v>235</v>
      </c>
      <c r="H139" s="209">
        <v>1.0800000000000001</v>
      </c>
      <c r="I139" s="210"/>
      <c r="J139" s="211">
        <f>ROUND(I139*H139,2)</f>
        <v>0</v>
      </c>
      <c r="K139" s="207" t="s">
        <v>134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2.45329</v>
      </c>
      <c r="R139" s="214">
        <f>Q139*H139</f>
        <v>2.6495532000000002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148</v>
      </c>
      <c r="AT139" s="216" t="s">
        <v>130</v>
      </c>
      <c r="AU139" s="216" t="s">
        <v>84</v>
      </c>
      <c r="AY139" s="18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148</v>
      </c>
      <c r="BM139" s="216" t="s">
        <v>726</v>
      </c>
    </row>
    <row r="140" s="2" customFormat="1">
      <c r="A140" s="39"/>
      <c r="B140" s="40"/>
      <c r="C140" s="41"/>
      <c r="D140" s="218" t="s">
        <v>141</v>
      </c>
      <c r="E140" s="41"/>
      <c r="F140" s="219" t="s">
        <v>727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84</v>
      </c>
    </row>
    <row r="141" s="13" customFormat="1">
      <c r="A141" s="13"/>
      <c r="B141" s="223"/>
      <c r="C141" s="224"/>
      <c r="D141" s="218" t="s">
        <v>204</v>
      </c>
      <c r="E141" s="225" t="s">
        <v>19</v>
      </c>
      <c r="F141" s="226" t="s">
        <v>728</v>
      </c>
      <c r="G141" s="224"/>
      <c r="H141" s="227">
        <v>1.0800000000000001</v>
      </c>
      <c r="I141" s="228"/>
      <c r="J141" s="224"/>
      <c r="K141" s="224"/>
      <c r="L141" s="229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204</v>
      </c>
      <c r="AU141" s="233" t="s">
        <v>84</v>
      </c>
      <c r="AV141" s="13" t="s">
        <v>84</v>
      </c>
      <c r="AW141" s="13" t="s">
        <v>35</v>
      </c>
      <c r="AX141" s="13" t="s">
        <v>82</v>
      </c>
      <c r="AY141" s="233" t="s">
        <v>127</v>
      </c>
    </row>
    <row r="142" s="12" customFormat="1" ht="22.8" customHeight="1">
      <c r="A142" s="12"/>
      <c r="B142" s="189"/>
      <c r="C142" s="190"/>
      <c r="D142" s="191" t="s">
        <v>73</v>
      </c>
      <c r="E142" s="203" t="s">
        <v>148</v>
      </c>
      <c r="F142" s="203" t="s">
        <v>293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SUM(P143:P144)</f>
        <v>0</v>
      </c>
      <c r="Q142" s="197"/>
      <c r="R142" s="198">
        <f>SUM(R143:R144)</f>
        <v>1.1344620000000001</v>
      </c>
      <c r="S142" s="197"/>
      <c r="T142" s="19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82</v>
      </c>
      <c r="AT142" s="201" t="s">
        <v>73</v>
      </c>
      <c r="AU142" s="201" t="s">
        <v>82</v>
      </c>
      <c r="AY142" s="200" t="s">
        <v>127</v>
      </c>
      <c r="BK142" s="202">
        <f>SUM(BK143:BK144)</f>
        <v>0</v>
      </c>
    </row>
    <row r="143" s="2" customFormat="1" ht="14.4" customHeight="1">
      <c r="A143" s="39"/>
      <c r="B143" s="40"/>
      <c r="C143" s="205" t="s">
        <v>318</v>
      </c>
      <c r="D143" s="205" t="s">
        <v>130</v>
      </c>
      <c r="E143" s="206" t="s">
        <v>295</v>
      </c>
      <c r="F143" s="207" t="s">
        <v>296</v>
      </c>
      <c r="G143" s="208" t="s">
        <v>235</v>
      </c>
      <c r="H143" s="209">
        <v>0.59999999999999998</v>
      </c>
      <c r="I143" s="210"/>
      <c r="J143" s="211">
        <f>ROUND(I143*H143,2)</f>
        <v>0</v>
      </c>
      <c r="K143" s="207" t="s">
        <v>134</v>
      </c>
      <c r="L143" s="45"/>
      <c r="M143" s="212" t="s">
        <v>19</v>
      </c>
      <c r="N143" s="213" t="s">
        <v>45</v>
      </c>
      <c r="O143" s="85"/>
      <c r="P143" s="214">
        <f>O143*H143</f>
        <v>0</v>
      </c>
      <c r="Q143" s="214">
        <v>1.8907700000000001</v>
      </c>
      <c r="R143" s="214">
        <f>Q143*H143</f>
        <v>1.1344620000000001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148</v>
      </c>
      <c r="AT143" s="216" t="s">
        <v>130</v>
      </c>
      <c r="AU143" s="216" t="s">
        <v>84</v>
      </c>
      <c r="AY143" s="18" t="s">
        <v>127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148</v>
      </c>
      <c r="BM143" s="216" t="s">
        <v>729</v>
      </c>
    </row>
    <row r="144" s="13" customFormat="1">
      <c r="A144" s="13"/>
      <c r="B144" s="223"/>
      <c r="C144" s="224"/>
      <c r="D144" s="218" t="s">
        <v>204</v>
      </c>
      <c r="E144" s="225" t="s">
        <v>19</v>
      </c>
      <c r="F144" s="226" t="s">
        <v>730</v>
      </c>
      <c r="G144" s="224"/>
      <c r="H144" s="227">
        <v>0.59999999999999998</v>
      </c>
      <c r="I144" s="228"/>
      <c r="J144" s="224"/>
      <c r="K144" s="224"/>
      <c r="L144" s="229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204</v>
      </c>
      <c r="AU144" s="233" t="s">
        <v>84</v>
      </c>
      <c r="AV144" s="13" t="s">
        <v>84</v>
      </c>
      <c r="AW144" s="13" t="s">
        <v>35</v>
      </c>
      <c r="AX144" s="13" t="s">
        <v>82</v>
      </c>
      <c r="AY144" s="233" t="s">
        <v>127</v>
      </c>
    </row>
    <row r="145" s="12" customFormat="1" ht="22.8" customHeight="1">
      <c r="A145" s="12"/>
      <c r="B145" s="189"/>
      <c r="C145" s="190"/>
      <c r="D145" s="191" t="s">
        <v>73</v>
      </c>
      <c r="E145" s="203" t="s">
        <v>126</v>
      </c>
      <c r="F145" s="203" t="s">
        <v>299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SUM(P146:P191)</f>
        <v>0</v>
      </c>
      <c r="Q145" s="197"/>
      <c r="R145" s="198">
        <f>SUM(R146:R191)</f>
        <v>190.45296100000002</v>
      </c>
      <c r="S145" s="197"/>
      <c r="T145" s="199">
        <f>SUM(T146:T191)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82</v>
      </c>
      <c r="AT145" s="201" t="s">
        <v>73</v>
      </c>
      <c r="AU145" s="201" t="s">
        <v>82</v>
      </c>
      <c r="AY145" s="200" t="s">
        <v>127</v>
      </c>
      <c r="BK145" s="202">
        <f>SUM(BK146:BK191)</f>
        <v>0</v>
      </c>
    </row>
    <row r="146" s="2" customFormat="1" ht="14.4" customHeight="1">
      <c r="A146" s="39"/>
      <c r="B146" s="40"/>
      <c r="C146" s="205" t="s">
        <v>323</v>
      </c>
      <c r="D146" s="205" t="s">
        <v>130</v>
      </c>
      <c r="E146" s="206" t="s">
        <v>301</v>
      </c>
      <c r="F146" s="207" t="s">
        <v>302</v>
      </c>
      <c r="G146" s="208" t="s">
        <v>220</v>
      </c>
      <c r="H146" s="209">
        <v>0.5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45</v>
      </c>
      <c r="O146" s="85"/>
      <c r="P146" s="214">
        <f>O146*H146</f>
        <v>0</v>
      </c>
      <c r="Q146" s="214">
        <v>0.34499999999999997</v>
      </c>
      <c r="R146" s="214">
        <f>Q146*H146</f>
        <v>0.17249999999999999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148</v>
      </c>
      <c r="AT146" s="216" t="s">
        <v>130</v>
      </c>
      <c r="AU146" s="216" t="s">
        <v>84</v>
      </c>
      <c r="AY146" s="18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148</v>
      </c>
      <c r="BM146" s="216" t="s">
        <v>731</v>
      </c>
    </row>
    <row r="147" s="2" customFormat="1">
      <c r="A147" s="39"/>
      <c r="B147" s="40"/>
      <c r="C147" s="41"/>
      <c r="D147" s="218" t="s">
        <v>141</v>
      </c>
      <c r="E147" s="41"/>
      <c r="F147" s="219" t="s">
        <v>304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141</v>
      </c>
      <c r="AU147" s="18" t="s">
        <v>84</v>
      </c>
    </row>
    <row r="148" s="13" customFormat="1">
      <c r="A148" s="13"/>
      <c r="B148" s="223"/>
      <c r="C148" s="224"/>
      <c r="D148" s="218" t="s">
        <v>204</v>
      </c>
      <c r="E148" s="225" t="s">
        <v>19</v>
      </c>
      <c r="F148" s="226" t="s">
        <v>732</v>
      </c>
      <c r="G148" s="224"/>
      <c r="H148" s="227">
        <v>0.5</v>
      </c>
      <c r="I148" s="228"/>
      <c r="J148" s="224"/>
      <c r="K148" s="224"/>
      <c r="L148" s="229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204</v>
      </c>
      <c r="AU148" s="233" t="s">
        <v>84</v>
      </c>
      <c r="AV148" s="13" t="s">
        <v>84</v>
      </c>
      <c r="AW148" s="13" t="s">
        <v>35</v>
      </c>
      <c r="AX148" s="13" t="s">
        <v>82</v>
      </c>
      <c r="AY148" s="233" t="s">
        <v>127</v>
      </c>
    </row>
    <row r="149" s="2" customFormat="1" ht="14.4" customHeight="1">
      <c r="A149" s="39"/>
      <c r="B149" s="40"/>
      <c r="C149" s="205" t="s">
        <v>327</v>
      </c>
      <c r="D149" s="205" t="s">
        <v>130</v>
      </c>
      <c r="E149" s="206" t="s">
        <v>307</v>
      </c>
      <c r="F149" s="207" t="s">
        <v>308</v>
      </c>
      <c r="G149" s="208" t="s">
        <v>220</v>
      </c>
      <c r="H149" s="209">
        <v>0.5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45</v>
      </c>
      <c r="O149" s="85"/>
      <c r="P149" s="214">
        <f>O149*H149</f>
        <v>0</v>
      </c>
      <c r="Q149" s="214">
        <v>0.46000000000000002</v>
      </c>
      <c r="R149" s="214">
        <f>Q149*H149</f>
        <v>0.23000000000000001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148</v>
      </c>
      <c r="AT149" s="216" t="s">
        <v>130</v>
      </c>
      <c r="AU149" s="216" t="s">
        <v>84</v>
      </c>
      <c r="AY149" s="18" t="s">
        <v>127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148</v>
      </c>
      <c r="BM149" s="216" t="s">
        <v>733</v>
      </c>
    </row>
    <row r="150" s="2" customFormat="1">
      <c r="A150" s="39"/>
      <c r="B150" s="40"/>
      <c r="C150" s="41"/>
      <c r="D150" s="218" t="s">
        <v>141</v>
      </c>
      <c r="E150" s="41"/>
      <c r="F150" s="219" t="s">
        <v>304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84</v>
      </c>
    </row>
    <row r="151" s="13" customFormat="1">
      <c r="A151" s="13"/>
      <c r="B151" s="223"/>
      <c r="C151" s="224"/>
      <c r="D151" s="218" t="s">
        <v>204</v>
      </c>
      <c r="E151" s="225" t="s">
        <v>19</v>
      </c>
      <c r="F151" s="226" t="s">
        <v>732</v>
      </c>
      <c r="G151" s="224"/>
      <c r="H151" s="227">
        <v>0.5</v>
      </c>
      <c r="I151" s="228"/>
      <c r="J151" s="224"/>
      <c r="K151" s="224"/>
      <c r="L151" s="229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204</v>
      </c>
      <c r="AU151" s="233" t="s">
        <v>84</v>
      </c>
      <c r="AV151" s="13" t="s">
        <v>84</v>
      </c>
      <c r="AW151" s="13" t="s">
        <v>35</v>
      </c>
      <c r="AX151" s="13" t="s">
        <v>82</v>
      </c>
      <c r="AY151" s="233" t="s">
        <v>127</v>
      </c>
    </row>
    <row r="152" s="2" customFormat="1" ht="24.15" customHeight="1">
      <c r="A152" s="39"/>
      <c r="B152" s="40"/>
      <c r="C152" s="205" t="s">
        <v>332</v>
      </c>
      <c r="D152" s="205" t="s">
        <v>130</v>
      </c>
      <c r="E152" s="206" t="s">
        <v>311</v>
      </c>
      <c r="F152" s="207" t="s">
        <v>312</v>
      </c>
      <c r="G152" s="208" t="s">
        <v>220</v>
      </c>
      <c r="H152" s="209">
        <v>0.5</v>
      </c>
      <c r="I152" s="210"/>
      <c r="J152" s="211">
        <f>ROUND(I152*H152,2)</f>
        <v>0</v>
      </c>
      <c r="K152" s="207" t="s">
        <v>134</v>
      </c>
      <c r="L152" s="45"/>
      <c r="M152" s="212" t="s">
        <v>19</v>
      </c>
      <c r="N152" s="213" t="s">
        <v>45</v>
      </c>
      <c r="O152" s="85"/>
      <c r="P152" s="214">
        <f>O152*H152</f>
        <v>0</v>
      </c>
      <c r="Q152" s="214">
        <v>0.23737</v>
      </c>
      <c r="R152" s="214">
        <f>Q152*H152</f>
        <v>0.118685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148</v>
      </c>
      <c r="AT152" s="216" t="s">
        <v>130</v>
      </c>
      <c r="AU152" s="216" t="s">
        <v>84</v>
      </c>
      <c r="AY152" s="18" t="s">
        <v>127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148</v>
      </c>
      <c r="BM152" s="216" t="s">
        <v>734</v>
      </c>
    </row>
    <row r="153" s="13" customFormat="1">
      <c r="A153" s="13"/>
      <c r="B153" s="223"/>
      <c r="C153" s="224"/>
      <c r="D153" s="218" t="s">
        <v>204</v>
      </c>
      <c r="E153" s="225" t="s">
        <v>19</v>
      </c>
      <c r="F153" s="226" t="s">
        <v>732</v>
      </c>
      <c r="G153" s="224"/>
      <c r="H153" s="227">
        <v>0.5</v>
      </c>
      <c r="I153" s="228"/>
      <c r="J153" s="224"/>
      <c r="K153" s="224"/>
      <c r="L153" s="229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204</v>
      </c>
      <c r="AU153" s="233" t="s">
        <v>84</v>
      </c>
      <c r="AV153" s="13" t="s">
        <v>84</v>
      </c>
      <c r="AW153" s="13" t="s">
        <v>35</v>
      </c>
      <c r="AX153" s="13" t="s">
        <v>82</v>
      </c>
      <c r="AY153" s="233" t="s">
        <v>127</v>
      </c>
    </row>
    <row r="154" s="2" customFormat="1" ht="24.15" customHeight="1">
      <c r="A154" s="39"/>
      <c r="B154" s="40"/>
      <c r="C154" s="205" t="s">
        <v>336</v>
      </c>
      <c r="D154" s="205" t="s">
        <v>130</v>
      </c>
      <c r="E154" s="206" t="s">
        <v>314</v>
      </c>
      <c r="F154" s="207" t="s">
        <v>315</v>
      </c>
      <c r="G154" s="208" t="s">
        <v>220</v>
      </c>
      <c r="H154" s="209">
        <v>31.649999999999999</v>
      </c>
      <c r="I154" s="210"/>
      <c r="J154" s="211">
        <f>ROUND(I154*H154,2)</f>
        <v>0</v>
      </c>
      <c r="K154" s="207" t="s">
        <v>134</v>
      </c>
      <c r="L154" s="45"/>
      <c r="M154" s="212" t="s">
        <v>19</v>
      </c>
      <c r="N154" s="213" t="s">
        <v>45</v>
      </c>
      <c r="O154" s="85"/>
      <c r="P154" s="214">
        <f>O154*H154</f>
        <v>0</v>
      </c>
      <c r="Q154" s="214">
        <v>0.36924000000000001</v>
      </c>
      <c r="R154" s="214">
        <f>Q154*H154</f>
        <v>11.686446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148</v>
      </c>
      <c r="AT154" s="216" t="s">
        <v>130</v>
      </c>
      <c r="AU154" s="216" t="s">
        <v>84</v>
      </c>
      <c r="AY154" s="18" t="s">
        <v>127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148</v>
      </c>
      <c r="BM154" s="216" t="s">
        <v>735</v>
      </c>
    </row>
    <row r="155" s="13" customFormat="1">
      <c r="A155" s="13"/>
      <c r="B155" s="223"/>
      <c r="C155" s="224"/>
      <c r="D155" s="218" t="s">
        <v>204</v>
      </c>
      <c r="E155" s="225" t="s">
        <v>19</v>
      </c>
      <c r="F155" s="226" t="s">
        <v>736</v>
      </c>
      <c r="G155" s="224"/>
      <c r="H155" s="227">
        <v>31.649999999999999</v>
      </c>
      <c r="I155" s="228"/>
      <c r="J155" s="224"/>
      <c r="K155" s="224"/>
      <c r="L155" s="229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204</v>
      </c>
      <c r="AU155" s="233" t="s">
        <v>84</v>
      </c>
      <c r="AV155" s="13" t="s">
        <v>84</v>
      </c>
      <c r="AW155" s="13" t="s">
        <v>35</v>
      </c>
      <c r="AX155" s="13" t="s">
        <v>82</v>
      </c>
      <c r="AY155" s="233" t="s">
        <v>127</v>
      </c>
    </row>
    <row r="156" s="2" customFormat="1" ht="14.4" customHeight="1">
      <c r="A156" s="39"/>
      <c r="B156" s="40"/>
      <c r="C156" s="205" t="s">
        <v>340</v>
      </c>
      <c r="D156" s="205" t="s">
        <v>130</v>
      </c>
      <c r="E156" s="206" t="s">
        <v>319</v>
      </c>
      <c r="F156" s="207" t="s">
        <v>320</v>
      </c>
      <c r="G156" s="208" t="s">
        <v>220</v>
      </c>
      <c r="H156" s="209">
        <v>53.25</v>
      </c>
      <c r="I156" s="210"/>
      <c r="J156" s="211">
        <f>ROUND(I156*H156,2)</f>
        <v>0</v>
      </c>
      <c r="K156" s="207" t="s">
        <v>134</v>
      </c>
      <c r="L156" s="45"/>
      <c r="M156" s="212" t="s">
        <v>19</v>
      </c>
      <c r="N156" s="213" t="s">
        <v>45</v>
      </c>
      <c r="O156" s="85"/>
      <c r="P156" s="214">
        <f>O156*H156</f>
        <v>0</v>
      </c>
      <c r="Q156" s="214">
        <v>0.0075300000000000002</v>
      </c>
      <c r="R156" s="214">
        <f>Q156*H156</f>
        <v>0.40097250000000001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148</v>
      </c>
      <c r="AT156" s="216" t="s">
        <v>130</v>
      </c>
      <c r="AU156" s="216" t="s">
        <v>84</v>
      </c>
      <c r="AY156" s="18" t="s">
        <v>127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82</v>
      </c>
      <c r="BK156" s="217">
        <f>ROUND(I156*H156,2)</f>
        <v>0</v>
      </c>
      <c r="BL156" s="18" t="s">
        <v>148</v>
      </c>
      <c r="BM156" s="216" t="s">
        <v>737</v>
      </c>
    </row>
    <row r="157" s="13" customFormat="1">
      <c r="A157" s="13"/>
      <c r="B157" s="223"/>
      <c r="C157" s="224"/>
      <c r="D157" s="218" t="s">
        <v>204</v>
      </c>
      <c r="E157" s="225" t="s">
        <v>19</v>
      </c>
      <c r="F157" s="226" t="s">
        <v>732</v>
      </c>
      <c r="G157" s="224"/>
      <c r="H157" s="227">
        <v>0.5</v>
      </c>
      <c r="I157" s="228"/>
      <c r="J157" s="224"/>
      <c r="K157" s="224"/>
      <c r="L157" s="229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204</v>
      </c>
      <c r="AU157" s="233" t="s">
        <v>84</v>
      </c>
      <c r="AV157" s="13" t="s">
        <v>84</v>
      </c>
      <c r="AW157" s="13" t="s">
        <v>35</v>
      </c>
      <c r="AX157" s="13" t="s">
        <v>74</v>
      </c>
      <c r="AY157" s="233" t="s">
        <v>127</v>
      </c>
    </row>
    <row r="158" s="13" customFormat="1">
      <c r="A158" s="13"/>
      <c r="B158" s="223"/>
      <c r="C158" s="224"/>
      <c r="D158" s="218" t="s">
        <v>204</v>
      </c>
      <c r="E158" s="225" t="s">
        <v>19</v>
      </c>
      <c r="F158" s="226" t="s">
        <v>738</v>
      </c>
      <c r="G158" s="224"/>
      <c r="H158" s="227">
        <v>52.75</v>
      </c>
      <c r="I158" s="228"/>
      <c r="J158" s="224"/>
      <c r="K158" s="224"/>
      <c r="L158" s="229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204</v>
      </c>
      <c r="AU158" s="233" t="s">
        <v>84</v>
      </c>
      <c r="AV158" s="13" t="s">
        <v>84</v>
      </c>
      <c r="AW158" s="13" t="s">
        <v>35</v>
      </c>
      <c r="AX158" s="13" t="s">
        <v>74</v>
      </c>
      <c r="AY158" s="233" t="s">
        <v>127</v>
      </c>
    </row>
    <row r="159" s="15" customFormat="1">
      <c r="A159" s="15"/>
      <c r="B159" s="247"/>
      <c r="C159" s="248"/>
      <c r="D159" s="218" t="s">
        <v>204</v>
      </c>
      <c r="E159" s="249" t="s">
        <v>19</v>
      </c>
      <c r="F159" s="250" t="s">
        <v>240</v>
      </c>
      <c r="G159" s="248"/>
      <c r="H159" s="251">
        <v>53.25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204</v>
      </c>
      <c r="AU159" s="257" t="s">
        <v>84</v>
      </c>
      <c r="AV159" s="15" t="s">
        <v>148</v>
      </c>
      <c r="AW159" s="15" t="s">
        <v>35</v>
      </c>
      <c r="AX159" s="15" t="s">
        <v>82</v>
      </c>
      <c r="AY159" s="257" t="s">
        <v>127</v>
      </c>
    </row>
    <row r="160" s="2" customFormat="1" ht="24.15" customHeight="1">
      <c r="A160" s="39"/>
      <c r="B160" s="40"/>
      <c r="C160" s="205" t="s">
        <v>344</v>
      </c>
      <c r="D160" s="205" t="s">
        <v>130</v>
      </c>
      <c r="E160" s="206" t="s">
        <v>324</v>
      </c>
      <c r="F160" s="207" t="s">
        <v>325</v>
      </c>
      <c r="G160" s="208" t="s">
        <v>220</v>
      </c>
      <c r="H160" s="209">
        <v>53.25</v>
      </c>
      <c r="I160" s="210"/>
      <c r="J160" s="211">
        <f>ROUND(I160*H160,2)</f>
        <v>0</v>
      </c>
      <c r="K160" s="207" t="s">
        <v>134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0.15559000000000001</v>
      </c>
      <c r="R160" s="214">
        <f>Q160*H160</f>
        <v>8.2851675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148</v>
      </c>
      <c r="AT160" s="216" t="s">
        <v>130</v>
      </c>
      <c r="AU160" s="216" t="s">
        <v>84</v>
      </c>
      <c r="AY160" s="18" t="s">
        <v>127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148</v>
      </c>
      <c r="BM160" s="216" t="s">
        <v>739</v>
      </c>
    </row>
    <row r="161" s="13" customFormat="1">
      <c r="A161" s="13"/>
      <c r="B161" s="223"/>
      <c r="C161" s="224"/>
      <c r="D161" s="218" t="s">
        <v>204</v>
      </c>
      <c r="E161" s="225" t="s">
        <v>19</v>
      </c>
      <c r="F161" s="226" t="s">
        <v>732</v>
      </c>
      <c r="G161" s="224"/>
      <c r="H161" s="227">
        <v>0.5</v>
      </c>
      <c r="I161" s="228"/>
      <c r="J161" s="224"/>
      <c r="K161" s="224"/>
      <c r="L161" s="229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204</v>
      </c>
      <c r="AU161" s="233" t="s">
        <v>84</v>
      </c>
      <c r="AV161" s="13" t="s">
        <v>84</v>
      </c>
      <c r="AW161" s="13" t="s">
        <v>35</v>
      </c>
      <c r="AX161" s="13" t="s">
        <v>74</v>
      </c>
      <c r="AY161" s="233" t="s">
        <v>127</v>
      </c>
    </row>
    <row r="162" s="13" customFormat="1">
      <c r="A162" s="13"/>
      <c r="B162" s="223"/>
      <c r="C162" s="224"/>
      <c r="D162" s="218" t="s">
        <v>204</v>
      </c>
      <c r="E162" s="225" t="s">
        <v>19</v>
      </c>
      <c r="F162" s="226" t="s">
        <v>738</v>
      </c>
      <c r="G162" s="224"/>
      <c r="H162" s="227">
        <v>52.75</v>
      </c>
      <c r="I162" s="228"/>
      <c r="J162" s="224"/>
      <c r="K162" s="224"/>
      <c r="L162" s="229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204</v>
      </c>
      <c r="AU162" s="233" t="s">
        <v>84</v>
      </c>
      <c r="AV162" s="13" t="s">
        <v>84</v>
      </c>
      <c r="AW162" s="13" t="s">
        <v>35</v>
      </c>
      <c r="AX162" s="13" t="s">
        <v>74</v>
      </c>
      <c r="AY162" s="233" t="s">
        <v>127</v>
      </c>
    </row>
    <row r="163" s="15" customFormat="1">
      <c r="A163" s="15"/>
      <c r="B163" s="247"/>
      <c r="C163" s="248"/>
      <c r="D163" s="218" t="s">
        <v>204</v>
      </c>
      <c r="E163" s="249" t="s">
        <v>19</v>
      </c>
      <c r="F163" s="250" t="s">
        <v>240</v>
      </c>
      <c r="G163" s="248"/>
      <c r="H163" s="251">
        <v>53.25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204</v>
      </c>
      <c r="AU163" s="257" t="s">
        <v>84</v>
      </c>
      <c r="AV163" s="15" t="s">
        <v>148</v>
      </c>
      <c r="AW163" s="15" t="s">
        <v>35</v>
      </c>
      <c r="AX163" s="15" t="s">
        <v>82</v>
      </c>
      <c r="AY163" s="257" t="s">
        <v>127</v>
      </c>
    </row>
    <row r="164" s="2" customFormat="1" ht="14.4" customHeight="1">
      <c r="A164" s="39"/>
      <c r="B164" s="40"/>
      <c r="C164" s="205" t="s">
        <v>350</v>
      </c>
      <c r="D164" s="205" t="s">
        <v>130</v>
      </c>
      <c r="E164" s="206" t="s">
        <v>328</v>
      </c>
      <c r="F164" s="207" t="s">
        <v>329</v>
      </c>
      <c r="G164" s="208" t="s">
        <v>220</v>
      </c>
      <c r="H164" s="209">
        <v>106</v>
      </c>
      <c r="I164" s="210"/>
      <c r="J164" s="211">
        <f>ROUND(I164*H164,2)</f>
        <v>0</v>
      </c>
      <c r="K164" s="207" t="s">
        <v>134</v>
      </c>
      <c r="L164" s="45"/>
      <c r="M164" s="212" t="s">
        <v>19</v>
      </c>
      <c r="N164" s="213" t="s">
        <v>45</v>
      </c>
      <c r="O164" s="85"/>
      <c r="P164" s="214">
        <f>O164*H164</f>
        <v>0</v>
      </c>
      <c r="Q164" s="214">
        <v>0.00071000000000000002</v>
      </c>
      <c r="R164" s="214">
        <f>Q164*H164</f>
        <v>0.075260000000000007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148</v>
      </c>
      <c r="AT164" s="216" t="s">
        <v>130</v>
      </c>
      <c r="AU164" s="216" t="s">
        <v>84</v>
      </c>
      <c r="AY164" s="18" t="s">
        <v>127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148</v>
      </c>
      <c r="BM164" s="216" t="s">
        <v>740</v>
      </c>
    </row>
    <row r="165" s="13" customFormat="1">
      <c r="A165" s="13"/>
      <c r="B165" s="223"/>
      <c r="C165" s="224"/>
      <c r="D165" s="218" t="s">
        <v>204</v>
      </c>
      <c r="E165" s="225" t="s">
        <v>19</v>
      </c>
      <c r="F165" s="226" t="s">
        <v>732</v>
      </c>
      <c r="G165" s="224"/>
      <c r="H165" s="227">
        <v>0.5</v>
      </c>
      <c r="I165" s="228"/>
      <c r="J165" s="224"/>
      <c r="K165" s="224"/>
      <c r="L165" s="229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204</v>
      </c>
      <c r="AU165" s="233" t="s">
        <v>84</v>
      </c>
      <c r="AV165" s="13" t="s">
        <v>84</v>
      </c>
      <c r="AW165" s="13" t="s">
        <v>35</v>
      </c>
      <c r="AX165" s="13" t="s">
        <v>74</v>
      </c>
      <c r="AY165" s="233" t="s">
        <v>127</v>
      </c>
    </row>
    <row r="166" s="13" customFormat="1">
      <c r="A166" s="13"/>
      <c r="B166" s="223"/>
      <c r="C166" s="224"/>
      <c r="D166" s="218" t="s">
        <v>204</v>
      </c>
      <c r="E166" s="225" t="s">
        <v>19</v>
      </c>
      <c r="F166" s="226" t="s">
        <v>741</v>
      </c>
      <c r="G166" s="224"/>
      <c r="H166" s="227">
        <v>105.5</v>
      </c>
      <c r="I166" s="228"/>
      <c r="J166" s="224"/>
      <c r="K166" s="224"/>
      <c r="L166" s="229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204</v>
      </c>
      <c r="AU166" s="233" t="s">
        <v>84</v>
      </c>
      <c r="AV166" s="13" t="s">
        <v>84</v>
      </c>
      <c r="AW166" s="13" t="s">
        <v>35</v>
      </c>
      <c r="AX166" s="13" t="s">
        <v>74</v>
      </c>
      <c r="AY166" s="233" t="s">
        <v>127</v>
      </c>
    </row>
    <row r="167" s="15" customFormat="1">
      <c r="A167" s="15"/>
      <c r="B167" s="247"/>
      <c r="C167" s="248"/>
      <c r="D167" s="218" t="s">
        <v>204</v>
      </c>
      <c r="E167" s="249" t="s">
        <v>19</v>
      </c>
      <c r="F167" s="250" t="s">
        <v>240</v>
      </c>
      <c r="G167" s="248"/>
      <c r="H167" s="251">
        <v>106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204</v>
      </c>
      <c r="AU167" s="257" t="s">
        <v>84</v>
      </c>
      <c r="AV167" s="15" t="s">
        <v>148</v>
      </c>
      <c r="AW167" s="15" t="s">
        <v>35</v>
      </c>
      <c r="AX167" s="15" t="s">
        <v>82</v>
      </c>
      <c r="AY167" s="257" t="s">
        <v>127</v>
      </c>
    </row>
    <row r="168" s="2" customFormat="1" ht="24.15" customHeight="1">
      <c r="A168" s="39"/>
      <c r="B168" s="40"/>
      <c r="C168" s="205" t="s">
        <v>355</v>
      </c>
      <c r="D168" s="205" t="s">
        <v>130</v>
      </c>
      <c r="E168" s="206" t="s">
        <v>333</v>
      </c>
      <c r="F168" s="207" t="s">
        <v>334</v>
      </c>
      <c r="G168" s="208" t="s">
        <v>220</v>
      </c>
      <c r="H168" s="209">
        <v>106</v>
      </c>
      <c r="I168" s="210"/>
      <c r="J168" s="211">
        <f>ROUND(I168*H168,2)</f>
        <v>0</v>
      </c>
      <c r="K168" s="207" t="s">
        <v>134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0.10373</v>
      </c>
      <c r="R168" s="214">
        <f>Q168*H168</f>
        <v>10.995380000000001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148</v>
      </c>
      <c r="AT168" s="216" t="s">
        <v>130</v>
      </c>
      <c r="AU168" s="216" t="s">
        <v>84</v>
      </c>
      <c r="AY168" s="18" t="s">
        <v>127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148</v>
      </c>
      <c r="BM168" s="216" t="s">
        <v>742</v>
      </c>
    </row>
    <row r="169" s="13" customFormat="1">
      <c r="A169" s="13"/>
      <c r="B169" s="223"/>
      <c r="C169" s="224"/>
      <c r="D169" s="218" t="s">
        <v>204</v>
      </c>
      <c r="E169" s="225" t="s">
        <v>19</v>
      </c>
      <c r="F169" s="226" t="s">
        <v>732</v>
      </c>
      <c r="G169" s="224"/>
      <c r="H169" s="227">
        <v>0.5</v>
      </c>
      <c r="I169" s="228"/>
      <c r="J169" s="224"/>
      <c r="K169" s="224"/>
      <c r="L169" s="229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204</v>
      </c>
      <c r="AU169" s="233" t="s">
        <v>84</v>
      </c>
      <c r="AV169" s="13" t="s">
        <v>84</v>
      </c>
      <c r="AW169" s="13" t="s">
        <v>35</v>
      </c>
      <c r="AX169" s="13" t="s">
        <v>74</v>
      </c>
      <c r="AY169" s="233" t="s">
        <v>127</v>
      </c>
    </row>
    <row r="170" s="13" customFormat="1">
      <c r="A170" s="13"/>
      <c r="B170" s="223"/>
      <c r="C170" s="224"/>
      <c r="D170" s="218" t="s">
        <v>204</v>
      </c>
      <c r="E170" s="225" t="s">
        <v>19</v>
      </c>
      <c r="F170" s="226" t="s">
        <v>741</v>
      </c>
      <c r="G170" s="224"/>
      <c r="H170" s="227">
        <v>105.5</v>
      </c>
      <c r="I170" s="228"/>
      <c r="J170" s="224"/>
      <c r="K170" s="224"/>
      <c r="L170" s="229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204</v>
      </c>
      <c r="AU170" s="233" t="s">
        <v>84</v>
      </c>
      <c r="AV170" s="13" t="s">
        <v>84</v>
      </c>
      <c r="AW170" s="13" t="s">
        <v>35</v>
      </c>
      <c r="AX170" s="13" t="s">
        <v>74</v>
      </c>
      <c r="AY170" s="233" t="s">
        <v>127</v>
      </c>
    </row>
    <row r="171" s="15" customFormat="1">
      <c r="A171" s="15"/>
      <c r="B171" s="247"/>
      <c r="C171" s="248"/>
      <c r="D171" s="218" t="s">
        <v>204</v>
      </c>
      <c r="E171" s="249" t="s">
        <v>19</v>
      </c>
      <c r="F171" s="250" t="s">
        <v>240</v>
      </c>
      <c r="G171" s="248"/>
      <c r="H171" s="251">
        <v>106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204</v>
      </c>
      <c r="AU171" s="257" t="s">
        <v>84</v>
      </c>
      <c r="AV171" s="15" t="s">
        <v>148</v>
      </c>
      <c r="AW171" s="15" t="s">
        <v>35</v>
      </c>
      <c r="AX171" s="15" t="s">
        <v>82</v>
      </c>
      <c r="AY171" s="257" t="s">
        <v>127</v>
      </c>
    </row>
    <row r="172" s="2" customFormat="1" ht="14.4" customHeight="1">
      <c r="A172" s="39"/>
      <c r="B172" s="40"/>
      <c r="C172" s="205" t="s">
        <v>360</v>
      </c>
      <c r="D172" s="205" t="s">
        <v>130</v>
      </c>
      <c r="E172" s="206" t="s">
        <v>337</v>
      </c>
      <c r="F172" s="207" t="s">
        <v>308</v>
      </c>
      <c r="G172" s="208" t="s">
        <v>220</v>
      </c>
      <c r="H172" s="209">
        <v>199</v>
      </c>
      <c r="I172" s="210"/>
      <c r="J172" s="211">
        <f>ROUND(I172*H172,2)</f>
        <v>0</v>
      </c>
      <c r="K172" s="207" t="s">
        <v>134</v>
      </c>
      <c r="L172" s="45"/>
      <c r="M172" s="212" t="s">
        <v>19</v>
      </c>
      <c r="N172" s="213" t="s">
        <v>45</v>
      </c>
      <c r="O172" s="85"/>
      <c r="P172" s="214">
        <f>O172*H172</f>
        <v>0</v>
      </c>
      <c r="Q172" s="214">
        <v>0.46000000000000002</v>
      </c>
      <c r="R172" s="214">
        <f>Q172*H172</f>
        <v>91.540000000000006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148</v>
      </c>
      <c r="AT172" s="216" t="s">
        <v>130</v>
      </c>
      <c r="AU172" s="216" t="s">
        <v>84</v>
      </c>
      <c r="AY172" s="18" t="s">
        <v>127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148</v>
      </c>
      <c r="BM172" s="216" t="s">
        <v>743</v>
      </c>
    </row>
    <row r="173" s="13" customFormat="1">
      <c r="A173" s="13"/>
      <c r="B173" s="223"/>
      <c r="C173" s="224"/>
      <c r="D173" s="218" t="s">
        <v>204</v>
      </c>
      <c r="E173" s="225" t="s">
        <v>19</v>
      </c>
      <c r="F173" s="226" t="s">
        <v>744</v>
      </c>
      <c r="G173" s="224"/>
      <c r="H173" s="227">
        <v>199</v>
      </c>
      <c r="I173" s="228"/>
      <c r="J173" s="224"/>
      <c r="K173" s="224"/>
      <c r="L173" s="229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204</v>
      </c>
      <c r="AU173" s="233" t="s">
        <v>84</v>
      </c>
      <c r="AV173" s="13" t="s">
        <v>84</v>
      </c>
      <c r="AW173" s="13" t="s">
        <v>35</v>
      </c>
      <c r="AX173" s="13" t="s">
        <v>82</v>
      </c>
      <c r="AY173" s="233" t="s">
        <v>127</v>
      </c>
    </row>
    <row r="174" s="2" customFormat="1" ht="37.8" customHeight="1">
      <c r="A174" s="39"/>
      <c r="B174" s="40"/>
      <c r="C174" s="205" t="s">
        <v>365</v>
      </c>
      <c r="D174" s="205" t="s">
        <v>130</v>
      </c>
      <c r="E174" s="206" t="s">
        <v>341</v>
      </c>
      <c r="F174" s="207" t="s">
        <v>342</v>
      </c>
      <c r="G174" s="208" t="s">
        <v>220</v>
      </c>
      <c r="H174" s="209">
        <v>199</v>
      </c>
      <c r="I174" s="210"/>
      <c r="J174" s="211">
        <f>ROUND(I174*H174,2)</f>
        <v>0</v>
      </c>
      <c r="K174" s="207" t="s">
        <v>134</v>
      </c>
      <c r="L174" s="45"/>
      <c r="M174" s="212" t="s">
        <v>19</v>
      </c>
      <c r="N174" s="213" t="s">
        <v>45</v>
      </c>
      <c r="O174" s="85"/>
      <c r="P174" s="214">
        <f>O174*H174</f>
        <v>0</v>
      </c>
      <c r="Q174" s="214">
        <v>0.084250000000000005</v>
      </c>
      <c r="R174" s="214">
        <f>Q174*H174</f>
        <v>16.765750000000001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148</v>
      </c>
      <c r="AT174" s="216" t="s">
        <v>130</v>
      </c>
      <c r="AU174" s="216" t="s">
        <v>84</v>
      </c>
      <c r="AY174" s="18" t="s">
        <v>127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82</v>
      </c>
      <c r="BK174" s="217">
        <f>ROUND(I174*H174,2)</f>
        <v>0</v>
      </c>
      <c r="BL174" s="18" t="s">
        <v>148</v>
      </c>
      <c r="BM174" s="216" t="s">
        <v>745</v>
      </c>
    </row>
    <row r="175" s="2" customFormat="1" ht="14.4" customHeight="1">
      <c r="A175" s="39"/>
      <c r="B175" s="40"/>
      <c r="C175" s="258" t="s">
        <v>369</v>
      </c>
      <c r="D175" s="258" t="s">
        <v>270</v>
      </c>
      <c r="E175" s="259" t="s">
        <v>345</v>
      </c>
      <c r="F175" s="260" t="s">
        <v>346</v>
      </c>
      <c r="G175" s="261" t="s">
        <v>220</v>
      </c>
      <c r="H175" s="262">
        <v>191.09999999999999</v>
      </c>
      <c r="I175" s="263"/>
      <c r="J175" s="264">
        <f>ROUND(I175*H175,2)</f>
        <v>0</v>
      </c>
      <c r="K175" s="260" t="s">
        <v>19</v>
      </c>
      <c r="L175" s="265"/>
      <c r="M175" s="266" t="s">
        <v>19</v>
      </c>
      <c r="N175" s="267" t="s">
        <v>45</v>
      </c>
      <c r="O175" s="85"/>
      <c r="P175" s="214">
        <f>O175*H175</f>
        <v>0</v>
      </c>
      <c r="Q175" s="214">
        <v>0.13100000000000001</v>
      </c>
      <c r="R175" s="214">
        <f>Q175*H175</f>
        <v>25.034099999999999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169</v>
      </c>
      <c r="AT175" s="216" t="s">
        <v>270</v>
      </c>
      <c r="AU175" s="216" t="s">
        <v>84</v>
      </c>
      <c r="AY175" s="18" t="s">
        <v>127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82</v>
      </c>
      <c r="BK175" s="217">
        <f>ROUND(I175*H175,2)</f>
        <v>0</v>
      </c>
      <c r="BL175" s="18" t="s">
        <v>148</v>
      </c>
      <c r="BM175" s="216" t="s">
        <v>746</v>
      </c>
    </row>
    <row r="176" s="13" customFormat="1">
      <c r="A176" s="13"/>
      <c r="B176" s="223"/>
      <c r="C176" s="224"/>
      <c r="D176" s="218" t="s">
        <v>204</v>
      </c>
      <c r="E176" s="225" t="s">
        <v>19</v>
      </c>
      <c r="F176" s="226" t="s">
        <v>747</v>
      </c>
      <c r="G176" s="224"/>
      <c r="H176" s="227">
        <v>182</v>
      </c>
      <c r="I176" s="228"/>
      <c r="J176" s="224"/>
      <c r="K176" s="224"/>
      <c r="L176" s="229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204</v>
      </c>
      <c r="AU176" s="233" t="s">
        <v>84</v>
      </c>
      <c r="AV176" s="13" t="s">
        <v>84</v>
      </c>
      <c r="AW176" s="13" t="s">
        <v>35</v>
      </c>
      <c r="AX176" s="13" t="s">
        <v>82</v>
      </c>
      <c r="AY176" s="233" t="s">
        <v>127</v>
      </c>
    </row>
    <row r="177" s="13" customFormat="1">
      <c r="A177" s="13"/>
      <c r="B177" s="223"/>
      <c r="C177" s="224"/>
      <c r="D177" s="218" t="s">
        <v>204</v>
      </c>
      <c r="E177" s="224"/>
      <c r="F177" s="226" t="s">
        <v>748</v>
      </c>
      <c r="G177" s="224"/>
      <c r="H177" s="227">
        <v>191.09999999999999</v>
      </c>
      <c r="I177" s="228"/>
      <c r="J177" s="224"/>
      <c r="K177" s="224"/>
      <c r="L177" s="229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204</v>
      </c>
      <c r="AU177" s="233" t="s">
        <v>84</v>
      </c>
      <c r="AV177" s="13" t="s">
        <v>84</v>
      </c>
      <c r="AW177" s="13" t="s">
        <v>4</v>
      </c>
      <c r="AX177" s="13" t="s">
        <v>82</v>
      </c>
      <c r="AY177" s="233" t="s">
        <v>127</v>
      </c>
    </row>
    <row r="178" s="2" customFormat="1" ht="14.4" customHeight="1">
      <c r="A178" s="39"/>
      <c r="B178" s="40"/>
      <c r="C178" s="258" t="s">
        <v>374</v>
      </c>
      <c r="D178" s="258" t="s">
        <v>270</v>
      </c>
      <c r="E178" s="259" t="s">
        <v>351</v>
      </c>
      <c r="F178" s="260" t="s">
        <v>352</v>
      </c>
      <c r="G178" s="261" t="s">
        <v>220</v>
      </c>
      <c r="H178" s="262">
        <v>8.4000000000000004</v>
      </c>
      <c r="I178" s="263"/>
      <c r="J178" s="264">
        <f>ROUND(I178*H178,2)</f>
        <v>0</v>
      </c>
      <c r="K178" s="260" t="s">
        <v>19</v>
      </c>
      <c r="L178" s="265"/>
      <c r="M178" s="266" t="s">
        <v>19</v>
      </c>
      <c r="N178" s="267" t="s">
        <v>45</v>
      </c>
      <c r="O178" s="85"/>
      <c r="P178" s="214">
        <f>O178*H178</f>
        <v>0</v>
      </c>
      <c r="Q178" s="214">
        <v>0.13100000000000001</v>
      </c>
      <c r="R178" s="214">
        <f>Q178*H178</f>
        <v>1.1004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169</v>
      </c>
      <c r="AT178" s="216" t="s">
        <v>270</v>
      </c>
      <c r="AU178" s="216" t="s">
        <v>84</v>
      </c>
      <c r="AY178" s="18" t="s">
        <v>127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82</v>
      </c>
      <c r="BK178" s="217">
        <f>ROUND(I178*H178,2)</f>
        <v>0</v>
      </c>
      <c r="BL178" s="18" t="s">
        <v>148</v>
      </c>
      <c r="BM178" s="216" t="s">
        <v>749</v>
      </c>
    </row>
    <row r="179" s="13" customFormat="1">
      <c r="A179" s="13"/>
      <c r="B179" s="223"/>
      <c r="C179" s="224"/>
      <c r="D179" s="218" t="s">
        <v>204</v>
      </c>
      <c r="E179" s="225" t="s">
        <v>19</v>
      </c>
      <c r="F179" s="226" t="s">
        <v>750</v>
      </c>
      <c r="G179" s="224"/>
      <c r="H179" s="227">
        <v>8</v>
      </c>
      <c r="I179" s="228"/>
      <c r="J179" s="224"/>
      <c r="K179" s="224"/>
      <c r="L179" s="229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204</v>
      </c>
      <c r="AU179" s="233" t="s">
        <v>84</v>
      </c>
      <c r="AV179" s="13" t="s">
        <v>84</v>
      </c>
      <c r="AW179" s="13" t="s">
        <v>35</v>
      </c>
      <c r="AX179" s="13" t="s">
        <v>82</v>
      </c>
      <c r="AY179" s="233" t="s">
        <v>127</v>
      </c>
    </row>
    <row r="180" s="13" customFormat="1">
      <c r="A180" s="13"/>
      <c r="B180" s="223"/>
      <c r="C180" s="224"/>
      <c r="D180" s="218" t="s">
        <v>204</v>
      </c>
      <c r="E180" s="224"/>
      <c r="F180" s="226" t="s">
        <v>751</v>
      </c>
      <c r="G180" s="224"/>
      <c r="H180" s="227">
        <v>8.4000000000000004</v>
      </c>
      <c r="I180" s="228"/>
      <c r="J180" s="224"/>
      <c r="K180" s="224"/>
      <c r="L180" s="229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204</v>
      </c>
      <c r="AU180" s="233" t="s">
        <v>84</v>
      </c>
      <c r="AV180" s="13" t="s">
        <v>84</v>
      </c>
      <c r="AW180" s="13" t="s">
        <v>4</v>
      </c>
      <c r="AX180" s="13" t="s">
        <v>82</v>
      </c>
      <c r="AY180" s="233" t="s">
        <v>127</v>
      </c>
    </row>
    <row r="181" s="2" customFormat="1" ht="14.4" customHeight="1">
      <c r="A181" s="39"/>
      <c r="B181" s="40"/>
      <c r="C181" s="258" t="s">
        <v>380</v>
      </c>
      <c r="D181" s="258" t="s">
        <v>270</v>
      </c>
      <c r="E181" s="259" t="s">
        <v>356</v>
      </c>
      <c r="F181" s="260" t="s">
        <v>357</v>
      </c>
      <c r="G181" s="261" t="s">
        <v>220</v>
      </c>
      <c r="H181" s="262">
        <v>9.4499999999999993</v>
      </c>
      <c r="I181" s="263"/>
      <c r="J181" s="264">
        <f>ROUND(I181*H181,2)</f>
        <v>0</v>
      </c>
      <c r="K181" s="260" t="s">
        <v>19</v>
      </c>
      <c r="L181" s="265"/>
      <c r="M181" s="266" t="s">
        <v>19</v>
      </c>
      <c r="N181" s="267" t="s">
        <v>45</v>
      </c>
      <c r="O181" s="85"/>
      <c r="P181" s="214">
        <f>O181*H181</f>
        <v>0</v>
      </c>
      <c r="Q181" s="214">
        <v>0.13100000000000001</v>
      </c>
      <c r="R181" s="214">
        <f>Q181*H181</f>
        <v>1.2379499999999999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169</v>
      </c>
      <c r="AT181" s="216" t="s">
        <v>270</v>
      </c>
      <c r="AU181" s="216" t="s">
        <v>84</v>
      </c>
      <c r="AY181" s="18" t="s">
        <v>127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148</v>
      </c>
      <c r="BM181" s="216" t="s">
        <v>752</v>
      </c>
    </row>
    <row r="182" s="13" customFormat="1">
      <c r="A182" s="13"/>
      <c r="B182" s="223"/>
      <c r="C182" s="224"/>
      <c r="D182" s="218" t="s">
        <v>204</v>
      </c>
      <c r="E182" s="225" t="s">
        <v>19</v>
      </c>
      <c r="F182" s="226" t="s">
        <v>753</v>
      </c>
      <c r="G182" s="224"/>
      <c r="H182" s="227">
        <v>9</v>
      </c>
      <c r="I182" s="228"/>
      <c r="J182" s="224"/>
      <c r="K182" s="224"/>
      <c r="L182" s="229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204</v>
      </c>
      <c r="AU182" s="233" t="s">
        <v>84</v>
      </c>
      <c r="AV182" s="13" t="s">
        <v>84</v>
      </c>
      <c r="AW182" s="13" t="s">
        <v>35</v>
      </c>
      <c r="AX182" s="13" t="s">
        <v>82</v>
      </c>
      <c r="AY182" s="233" t="s">
        <v>127</v>
      </c>
    </row>
    <row r="183" s="13" customFormat="1">
      <c r="A183" s="13"/>
      <c r="B183" s="223"/>
      <c r="C183" s="224"/>
      <c r="D183" s="218" t="s">
        <v>204</v>
      </c>
      <c r="E183" s="224"/>
      <c r="F183" s="226" t="s">
        <v>754</v>
      </c>
      <c r="G183" s="224"/>
      <c r="H183" s="227">
        <v>9.4499999999999993</v>
      </c>
      <c r="I183" s="228"/>
      <c r="J183" s="224"/>
      <c r="K183" s="224"/>
      <c r="L183" s="229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204</v>
      </c>
      <c r="AU183" s="233" t="s">
        <v>84</v>
      </c>
      <c r="AV183" s="13" t="s">
        <v>84</v>
      </c>
      <c r="AW183" s="13" t="s">
        <v>4</v>
      </c>
      <c r="AX183" s="13" t="s">
        <v>82</v>
      </c>
      <c r="AY183" s="233" t="s">
        <v>127</v>
      </c>
    </row>
    <row r="184" s="2" customFormat="1" ht="14.4" customHeight="1">
      <c r="A184" s="39"/>
      <c r="B184" s="40"/>
      <c r="C184" s="205" t="s">
        <v>386</v>
      </c>
      <c r="D184" s="205" t="s">
        <v>130</v>
      </c>
      <c r="E184" s="206" t="s">
        <v>361</v>
      </c>
      <c r="F184" s="207" t="s">
        <v>362</v>
      </c>
      <c r="G184" s="208" t="s">
        <v>220</v>
      </c>
      <c r="H184" s="209">
        <v>27</v>
      </c>
      <c r="I184" s="210"/>
      <c r="J184" s="211">
        <f>ROUND(I184*H184,2)</f>
        <v>0</v>
      </c>
      <c r="K184" s="207" t="s">
        <v>134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0.57499999999999996</v>
      </c>
      <c r="R184" s="214">
        <f>Q184*H184</f>
        <v>15.524999999999999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148</v>
      </c>
      <c r="AT184" s="216" t="s">
        <v>130</v>
      </c>
      <c r="AU184" s="216" t="s">
        <v>84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148</v>
      </c>
      <c r="BM184" s="216" t="s">
        <v>755</v>
      </c>
    </row>
    <row r="185" s="2" customFormat="1" ht="37.8" customHeight="1">
      <c r="A185" s="39"/>
      <c r="B185" s="40"/>
      <c r="C185" s="205" t="s">
        <v>392</v>
      </c>
      <c r="D185" s="205" t="s">
        <v>130</v>
      </c>
      <c r="E185" s="206" t="s">
        <v>366</v>
      </c>
      <c r="F185" s="207" t="s">
        <v>367</v>
      </c>
      <c r="G185" s="208" t="s">
        <v>220</v>
      </c>
      <c r="H185" s="209">
        <v>27</v>
      </c>
      <c r="I185" s="210"/>
      <c r="J185" s="211">
        <f>ROUND(I185*H185,2)</f>
        <v>0</v>
      </c>
      <c r="K185" s="207" t="s">
        <v>134</v>
      </c>
      <c r="L185" s="45"/>
      <c r="M185" s="212" t="s">
        <v>19</v>
      </c>
      <c r="N185" s="213" t="s">
        <v>45</v>
      </c>
      <c r="O185" s="85"/>
      <c r="P185" s="214">
        <f>O185*H185</f>
        <v>0</v>
      </c>
      <c r="Q185" s="214">
        <v>0.085650000000000004</v>
      </c>
      <c r="R185" s="214">
        <f>Q185*H185</f>
        <v>2.3125499999999999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148</v>
      </c>
      <c r="AT185" s="216" t="s">
        <v>130</v>
      </c>
      <c r="AU185" s="216" t="s">
        <v>84</v>
      </c>
      <c r="AY185" s="18" t="s">
        <v>127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148</v>
      </c>
      <c r="BM185" s="216" t="s">
        <v>756</v>
      </c>
    </row>
    <row r="186" s="2" customFormat="1" ht="14.4" customHeight="1">
      <c r="A186" s="39"/>
      <c r="B186" s="40"/>
      <c r="C186" s="258" t="s">
        <v>397</v>
      </c>
      <c r="D186" s="258" t="s">
        <v>270</v>
      </c>
      <c r="E186" s="259" t="s">
        <v>370</v>
      </c>
      <c r="F186" s="260" t="s">
        <v>371</v>
      </c>
      <c r="G186" s="261" t="s">
        <v>220</v>
      </c>
      <c r="H186" s="262">
        <v>11.550000000000001</v>
      </c>
      <c r="I186" s="263"/>
      <c r="J186" s="264">
        <f>ROUND(I186*H186,2)</f>
        <v>0</v>
      </c>
      <c r="K186" s="260" t="s">
        <v>19</v>
      </c>
      <c r="L186" s="265"/>
      <c r="M186" s="266" t="s">
        <v>19</v>
      </c>
      <c r="N186" s="267" t="s">
        <v>45</v>
      </c>
      <c r="O186" s="85"/>
      <c r="P186" s="214">
        <f>O186*H186</f>
        <v>0</v>
      </c>
      <c r="Q186" s="214">
        <v>0.17599999999999999</v>
      </c>
      <c r="R186" s="214">
        <f>Q186*H186</f>
        <v>2.0327999999999999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169</v>
      </c>
      <c r="AT186" s="216" t="s">
        <v>270</v>
      </c>
      <c r="AU186" s="216" t="s">
        <v>84</v>
      </c>
      <c r="AY186" s="18" t="s">
        <v>127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148</v>
      </c>
      <c r="BM186" s="216" t="s">
        <v>757</v>
      </c>
    </row>
    <row r="187" s="13" customFormat="1">
      <c r="A187" s="13"/>
      <c r="B187" s="223"/>
      <c r="C187" s="224"/>
      <c r="D187" s="218" t="s">
        <v>204</v>
      </c>
      <c r="E187" s="224"/>
      <c r="F187" s="226" t="s">
        <v>758</v>
      </c>
      <c r="G187" s="224"/>
      <c r="H187" s="227">
        <v>11.550000000000001</v>
      </c>
      <c r="I187" s="228"/>
      <c r="J187" s="224"/>
      <c r="K187" s="224"/>
      <c r="L187" s="229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204</v>
      </c>
      <c r="AU187" s="233" t="s">
        <v>84</v>
      </c>
      <c r="AV187" s="13" t="s">
        <v>84</v>
      </c>
      <c r="AW187" s="13" t="s">
        <v>4</v>
      </c>
      <c r="AX187" s="13" t="s">
        <v>82</v>
      </c>
      <c r="AY187" s="233" t="s">
        <v>127</v>
      </c>
    </row>
    <row r="188" s="2" customFormat="1" ht="14.4" customHeight="1">
      <c r="A188" s="39"/>
      <c r="B188" s="40"/>
      <c r="C188" s="258" t="s">
        <v>401</v>
      </c>
      <c r="D188" s="258" t="s">
        <v>270</v>
      </c>
      <c r="E188" s="259" t="s">
        <v>375</v>
      </c>
      <c r="F188" s="260" t="s">
        <v>376</v>
      </c>
      <c r="G188" s="261" t="s">
        <v>220</v>
      </c>
      <c r="H188" s="262">
        <v>6.2999999999999998</v>
      </c>
      <c r="I188" s="263"/>
      <c r="J188" s="264">
        <f>ROUND(I188*H188,2)</f>
        <v>0</v>
      </c>
      <c r="K188" s="260" t="s">
        <v>19</v>
      </c>
      <c r="L188" s="265"/>
      <c r="M188" s="266" t="s">
        <v>19</v>
      </c>
      <c r="N188" s="267" t="s">
        <v>45</v>
      </c>
      <c r="O188" s="85"/>
      <c r="P188" s="214">
        <f>O188*H188</f>
        <v>0</v>
      </c>
      <c r="Q188" s="214">
        <v>0.17499999999999999</v>
      </c>
      <c r="R188" s="214">
        <f>Q188*H188</f>
        <v>1.1024999999999998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169</v>
      </c>
      <c r="AT188" s="216" t="s">
        <v>270</v>
      </c>
      <c r="AU188" s="216" t="s">
        <v>84</v>
      </c>
      <c r="AY188" s="18" t="s">
        <v>127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82</v>
      </c>
      <c r="BK188" s="217">
        <f>ROUND(I188*H188,2)</f>
        <v>0</v>
      </c>
      <c r="BL188" s="18" t="s">
        <v>148</v>
      </c>
      <c r="BM188" s="216" t="s">
        <v>759</v>
      </c>
    </row>
    <row r="189" s="13" customFormat="1">
      <c r="A189" s="13"/>
      <c r="B189" s="223"/>
      <c r="C189" s="224"/>
      <c r="D189" s="218" t="s">
        <v>204</v>
      </c>
      <c r="E189" s="224"/>
      <c r="F189" s="226" t="s">
        <v>620</v>
      </c>
      <c r="G189" s="224"/>
      <c r="H189" s="227">
        <v>6.2999999999999998</v>
      </c>
      <c r="I189" s="228"/>
      <c r="J189" s="224"/>
      <c r="K189" s="224"/>
      <c r="L189" s="229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204</v>
      </c>
      <c r="AU189" s="233" t="s">
        <v>84</v>
      </c>
      <c r="AV189" s="13" t="s">
        <v>84</v>
      </c>
      <c r="AW189" s="13" t="s">
        <v>4</v>
      </c>
      <c r="AX189" s="13" t="s">
        <v>82</v>
      </c>
      <c r="AY189" s="233" t="s">
        <v>127</v>
      </c>
    </row>
    <row r="190" s="2" customFormat="1" ht="14.4" customHeight="1">
      <c r="A190" s="39"/>
      <c r="B190" s="40"/>
      <c r="C190" s="258" t="s">
        <v>405</v>
      </c>
      <c r="D190" s="258" t="s">
        <v>270</v>
      </c>
      <c r="E190" s="259" t="s">
        <v>760</v>
      </c>
      <c r="F190" s="260" t="s">
        <v>761</v>
      </c>
      <c r="G190" s="261" t="s">
        <v>220</v>
      </c>
      <c r="H190" s="262">
        <v>10.5</v>
      </c>
      <c r="I190" s="263"/>
      <c r="J190" s="264">
        <f>ROUND(I190*H190,2)</f>
        <v>0</v>
      </c>
      <c r="K190" s="260" t="s">
        <v>19</v>
      </c>
      <c r="L190" s="265"/>
      <c r="M190" s="266" t="s">
        <v>19</v>
      </c>
      <c r="N190" s="267" t="s">
        <v>45</v>
      </c>
      <c r="O190" s="85"/>
      <c r="P190" s="214">
        <f>O190*H190</f>
        <v>0</v>
      </c>
      <c r="Q190" s="214">
        <v>0.17499999999999999</v>
      </c>
      <c r="R190" s="214">
        <f>Q190*H190</f>
        <v>1.8374999999999999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169</v>
      </c>
      <c r="AT190" s="216" t="s">
        <v>270</v>
      </c>
      <c r="AU190" s="216" t="s">
        <v>84</v>
      </c>
      <c r="AY190" s="18" t="s">
        <v>127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148</v>
      </c>
      <c r="BM190" s="216" t="s">
        <v>762</v>
      </c>
    </row>
    <row r="191" s="13" customFormat="1">
      <c r="A191" s="13"/>
      <c r="B191" s="223"/>
      <c r="C191" s="224"/>
      <c r="D191" s="218" t="s">
        <v>204</v>
      </c>
      <c r="E191" s="224"/>
      <c r="F191" s="226" t="s">
        <v>763</v>
      </c>
      <c r="G191" s="224"/>
      <c r="H191" s="227">
        <v>10.5</v>
      </c>
      <c r="I191" s="228"/>
      <c r="J191" s="224"/>
      <c r="K191" s="224"/>
      <c r="L191" s="229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204</v>
      </c>
      <c r="AU191" s="233" t="s">
        <v>84</v>
      </c>
      <c r="AV191" s="13" t="s">
        <v>84</v>
      </c>
      <c r="AW191" s="13" t="s">
        <v>4</v>
      </c>
      <c r="AX191" s="13" t="s">
        <v>82</v>
      </c>
      <c r="AY191" s="233" t="s">
        <v>127</v>
      </c>
    </row>
    <row r="192" s="12" customFormat="1" ht="22.8" customHeight="1">
      <c r="A192" s="12"/>
      <c r="B192" s="189"/>
      <c r="C192" s="190"/>
      <c r="D192" s="191" t="s">
        <v>73</v>
      </c>
      <c r="E192" s="203" t="s">
        <v>169</v>
      </c>
      <c r="F192" s="203" t="s">
        <v>379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SUM(P193:P214)</f>
        <v>0</v>
      </c>
      <c r="Q192" s="197"/>
      <c r="R192" s="198">
        <f>SUM(R193:R214)</f>
        <v>4.79514</v>
      </c>
      <c r="S192" s="197"/>
      <c r="T192" s="199">
        <f>SUM(T193:T214)</f>
        <v>1.8839999999999999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82</v>
      </c>
      <c r="AT192" s="201" t="s">
        <v>73</v>
      </c>
      <c r="AU192" s="201" t="s">
        <v>82</v>
      </c>
      <c r="AY192" s="200" t="s">
        <v>127</v>
      </c>
      <c r="BK192" s="202">
        <f>SUM(BK193:BK214)</f>
        <v>0</v>
      </c>
    </row>
    <row r="193" s="2" customFormat="1" ht="24.15" customHeight="1">
      <c r="A193" s="39"/>
      <c r="B193" s="40"/>
      <c r="C193" s="205" t="s">
        <v>409</v>
      </c>
      <c r="D193" s="205" t="s">
        <v>130</v>
      </c>
      <c r="E193" s="206" t="s">
        <v>764</v>
      </c>
      <c r="F193" s="207" t="s">
        <v>382</v>
      </c>
      <c r="G193" s="208" t="s">
        <v>383</v>
      </c>
      <c r="H193" s="209">
        <v>2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45</v>
      </c>
      <c r="O193" s="85"/>
      <c r="P193" s="214">
        <f>O193*H193</f>
        <v>0</v>
      </c>
      <c r="Q193" s="214">
        <v>0.2087</v>
      </c>
      <c r="R193" s="214">
        <f>Q193*H193</f>
        <v>0.41739999999999999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148</v>
      </c>
      <c r="AT193" s="216" t="s">
        <v>130</v>
      </c>
      <c r="AU193" s="216" t="s">
        <v>84</v>
      </c>
      <c r="AY193" s="18" t="s">
        <v>127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82</v>
      </c>
      <c r="BK193" s="217">
        <f>ROUND(I193*H193,2)</f>
        <v>0</v>
      </c>
      <c r="BL193" s="18" t="s">
        <v>148</v>
      </c>
      <c r="BM193" s="216" t="s">
        <v>765</v>
      </c>
    </row>
    <row r="194" s="2" customFormat="1">
      <c r="A194" s="39"/>
      <c r="B194" s="40"/>
      <c r="C194" s="41"/>
      <c r="D194" s="218" t="s">
        <v>141</v>
      </c>
      <c r="E194" s="41"/>
      <c r="F194" s="219" t="s">
        <v>385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141</v>
      </c>
      <c r="AU194" s="18" t="s">
        <v>84</v>
      </c>
    </row>
    <row r="195" s="2" customFormat="1" ht="24.15" customHeight="1">
      <c r="A195" s="39"/>
      <c r="B195" s="40"/>
      <c r="C195" s="205" t="s">
        <v>413</v>
      </c>
      <c r="D195" s="205" t="s">
        <v>130</v>
      </c>
      <c r="E195" s="206" t="s">
        <v>387</v>
      </c>
      <c r="F195" s="207" t="s">
        <v>388</v>
      </c>
      <c r="G195" s="208" t="s">
        <v>389</v>
      </c>
      <c r="H195" s="209">
        <v>3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45</v>
      </c>
      <c r="O195" s="85"/>
      <c r="P195" s="214">
        <f>O195*H195</f>
        <v>0</v>
      </c>
      <c r="Q195" s="214">
        <v>0.0042199999999999998</v>
      </c>
      <c r="R195" s="214">
        <f>Q195*H195</f>
        <v>0.012659999999999999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148</v>
      </c>
      <c r="AT195" s="216" t="s">
        <v>130</v>
      </c>
      <c r="AU195" s="216" t="s">
        <v>84</v>
      </c>
      <c r="AY195" s="18" t="s">
        <v>127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82</v>
      </c>
      <c r="BK195" s="217">
        <f>ROUND(I195*H195,2)</f>
        <v>0</v>
      </c>
      <c r="BL195" s="18" t="s">
        <v>148</v>
      </c>
      <c r="BM195" s="216" t="s">
        <v>766</v>
      </c>
    </row>
    <row r="196" s="13" customFormat="1">
      <c r="A196" s="13"/>
      <c r="B196" s="223"/>
      <c r="C196" s="224"/>
      <c r="D196" s="218" t="s">
        <v>204</v>
      </c>
      <c r="E196" s="225" t="s">
        <v>19</v>
      </c>
      <c r="F196" s="226" t="s">
        <v>767</v>
      </c>
      <c r="G196" s="224"/>
      <c r="H196" s="227">
        <v>3</v>
      </c>
      <c r="I196" s="228"/>
      <c r="J196" s="224"/>
      <c r="K196" s="224"/>
      <c r="L196" s="229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204</v>
      </c>
      <c r="AU196" s="233" t="s">
        <v>84</v>
      </c>
      <c r="AV196" s="13" t="s">
        <v>84</v>
      </c>
      <c r="AW196" s="13" t="s">
        <v>35</v>
      </c>
      <c r="AX196" s="13" t="s">
        <v>82</v>
      </c>
      <c r="AY196" s="233" t="s">
        <v>127</v>
      </c>
    </row>
    <row r="197" s="2" customFormat="1" ht="14.4" customHeight="1">
      <c r="A197" s="39"/>
      <c r="B197" s="40"/>
      <c r="C197" s="205" t="s">
        <v>417</v>
      </c>
      <c r="D197" s="205" t="s">
        <v>130</v>
      </c>
      <c r="E197" s="206" t="s">
        <v>768</v>
      </c>
      <c r="F197" s="207" t="s">
        <v>769</v>
      </c>
      <c r="G197" s="208" t="s">
        <v>235</v>
      </c>
      <c r="H197" s="209">
        <v>0.82499999999999996</v>
      </c>
      <c r="I197" s="210"/>
      <c r="J197" s="211">
        <f>ROUND(I197*H197,2)</f>
        <v>0</v>
      </c>
      <c r="K197" s="207" t="s">
        <v>134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1.9199999999999999</v>
      </c>
      <c r="T197" s="215">
        <f>S197*H197</f>
        <v>1.5839999999999999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148</v>
      </c>
      <c r="AT197" s="216" t="s">
        <v>130</v>
      </c>
      <c r="AU197" s="216" t="s">
        <v>84</v>
      </c>
      <c r="AY197" s="18" t="s">
        <v>127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148</v>
      </c>
      <c r="BM197" s="216" t="s">
        <v>770</v>
      </c>
    </row>
    <row r="198" s="13" customFormat="1">
      <c r="A198" s="13"/>
      <c r="B198" s="223"/>
      <c r="C198" s="224"/>
      <c r="D198" s="218" t="s">
        <v>204</v>
      </c>
      <c r="E198" s="225" t="s">
        <v>19</v>
      </c>
      <c r="F198" s="226" t="s">
        <v>771</v>
      </c>
      <c r="G198" s="224"/>
      <c r="H198" s="227">
        <v>0.82499999999999996</v>
      </c>
      <c r="I198" s="228"/>
      <c r="J198" s="224"/>
      <c r="K198" s="224"/>
      <c r="L198" s="229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204</v>
      </c>
      <c r="AU198" s="233" t="s">
        <v>84</v>
      </c>
      <c r="AV198" s="13" t="s">
        <v>84</v>
      </c>
      <c r="AW198" s="13" t="s">
        <v>35</v>
      </c>
      <c r="AX198" s="13" t="s">
        <v>82</v>
      </c>
      <c r="AY198" s="233" t="s">
        <v>127</v>
      </c>
    </row>
    <row r="199" s="14" customFormat="1">
      <c r="A199" s="14"/>
      <c r="B199" s="237"/>
      <c r="C199" s="238"/>
      <c r="D199" s="218" t="s">
        <v>204</v>
      </c>
      <c r="E199" s="239" t="s">
        <v>19</v>
      </c>
      <c r="F199" s="240" t="s">
        <v>772</v>
      </c>
      <c r="G199" s="238"/>
      <c r="H199" s="239" t="s">
        <v>19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204</v>
      </c>
      <c r="AU199" s="246" t="s">
        <v>84</v>
      </c>
      <c r="AV199" s="14" t="s">
        <v>82</v>
      </c>
      <c r="AW199" s="14" t="s">
        <v>35</v>
      </c>
      <c r="AX199" s="14" t="s">
        <v>74</v>
      </c>
      <c r="AY199" s="246" t="s">
        <v>127</v>
      </c>
    </row>
    <row r="200" s="2" customFormat="1" ht="14.4" customHeight="1">
      <c r="A200" s="39"/>
      <c r="B200" s="40"/>
      <c r="C200" s="205" t="s">
        <v>421</v>
      </c>
      <c r="D200" s="205" t="s">
        <v>130</v>
      </c>
      <c r="E200" s="206" t="s">
        <v>773</v>
      </c>
      <c r="F200" s="207" t="s">
        <v>774</v>
      </c>
      <c r="G200" s="208" t="s">
        <v>395</v>
      </c>
      <c r="H200" s="209">
        <v>1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45</v>
      </c>
      <c r="O200" s="85"/>
      <c r="P200" s="214">
        <f>O200*H200</f>
        <v>0</v>
      </c>
      <c r="Q200" s="214">
        <v>2.6148799999999999</v>
      </c>
      <c r="R200" s="214">
        <f>Q200*H200</f>
        <v>2.6148799999999999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148</v>
      </c>
      <c r="AT200" s="216" t="s">
        <v>130</v>
      </c>
      <c r="AU200" s="216" t="s">
        <v>84</v>
      </c>
      <c r="AY200" s="18" t="s">
        <v>127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82</v>
      </c>
      <c r="BK200" s="217">
        <f>ROUND(I200*H200,2)</f>
        <v>0</v>
      </c>
      <c r="BL200" s="18" t="s">
        <v>148</v>
      </c>
      <c r="BM200" s="216" t="s">
        <v>775</v>
      </c>
    </row>
    <row r="201" s="13" customFormat="1">
      <c r="A201" s="13"/>
      <c r="B201" s="223"/>
      <c r="C201" s="224"/>
      <c r="D201" s="218" t="s">
        <v>204</v>
      </c>
      <c r="E201" s="225" t="s">
        <v>19</v>
      </c>
      <c r="F201" s="226" t="s">
        <v>776</v>
      </c>
      <c r="G201" s="224"/>
      <c r="H201" s="227">
        <v>1</v>
      </c>
      <c r="I201" s="228"/>
      <c r="J201" s="224"/>
      <c r="K201" s="224"/>
      <c r="L201" s="229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204</v>
      </c>
      <c r="AU201" s="233" t="s">
        <v>84</v>
      </c>
      <c r="AV201" s="13" t="s">
        <v>84</v>
      </c>
      <c r="AW201" s="13" t="s">
        <v>35</v>
      </c>
      <c r="AX201" s="13" t="s">
        <v>82</v>
      </c>
      <c r="AY201" s="233" t="s">
        <v>127</v>
      </c>
    </row>
    <row r="202" s="2" customFormat="1" ht="14.4" customHeight="1">
      <c r="A202" s="39"/>
      <c r="B202" s="40"/>
      <c r="C202" s="205" t="s">
        <v>425</v>
      </c>
      <c r="D202" s="205" t="s">
        <v>130</v>
      </c>
      <c r="E202" s="206" t="s">
        <v>777</v>
      </c>
      <c r="F202" s="207" t="s">
        <v>778</v>
      </c>
      <c r="G202" s="208" t="s">
        <v>395</v>
      </c>
      <c r="H202" s="209">
        <v>3</v>
      </c>
      <c r="I202" s="210"/>
      <c r="J202" s="211">
        <f>ROUND(I202*H202,2)</f>
        <v>0</v>
      </c>
      <c r="K202" s="207" t="s">
        <v>134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0.10000000000000001</v>
      </c>
      <c r="T202" s="215">
        <f>S202*H202</f>
        <v>0.30000000000000004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148</v>
      </c>
      <c r="AT202" s="216" t="s">
        <v>130</v>
      </c>
      <c r="AU202" s="216" t="s">
        <v>84</v>
      </c>
      <c r="AY202" s="18" t="s">
        <v>127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148</v>
      </c>
      <c r="BM202" s="216" t="s">
        <v>779</v>
      </c>
    </row>
    <row r="203" s="2" customFormat="1" ht="14.4" customHeight="1">
      <c r="A203" s="39"/>
      <c r="B203" s="40"/>
      <c r="C203" s="205" t="s">
        <v>430</v>
      </c>
      <c r="D203" s="205" t="s">
        <v>130</v>
      </c>
      <c r="E203" s="206" t="s">
        <v>393</v>
      </c>
      <c r="F203" s="207" t="s">
        <v>394</v>
      </c>
      <c r="G203" s="208" t="s">
        <v>395</v>
      </c>
      <c r="H203" s="209">
        <v>1</v>
      </c>
      <c r="I203" s="210"/>
      <c r="J203" s="211">
        <f>ROUND(I203*H203,2)</f>
        <v>0</v>
      </c>
      <c r="K203" s="207" t="s">
        <v>134</v>
      </c>
      <c r="L203" s="45"/>
      <c r="M203" s="212" t="s">
        <v>19</v>
      </c>
      <c r="N203" s="213" t="s">
        <v>45</v>
      </c>
      <c r="O203" s="85"/>
      <c r="P203" s="214">
        <f>O203*H203</f>
        <v>0</v>
      </c>
      <c r="Q203" s="214">
        <v>0.34089999999999998</v>
      </c>
      <c r="R203" s="214">
        <f>Q203*H203</f>
        <v>0.34089999999999998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148</v>
      </c>
      <c r="AT203" s="216" t="s">
        <v>130</v>
      </c>
      <c r="AU203" s="216" t="s">
        <v>84</v>
      </c>
      <c r="AY203" s="18" t="s">
        <v>127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82</v>
      </c>
      <c r="BK203" s="217">
        <f>ROUND(I203*H203,2)</f>
        <v>0</v>
      </c>
      <c r="BL203" s="18" t="s">
        <v>148</v>
      </c>
      <c r="BM203" s="216" t="s">
        <v>780</v>
      </c>
    </row>
    <row r="204" s="13" customFormat="1">
      <c r="A204" s="13"/>
      <c r="B204" s="223"/>
      <c r="C204" s="224"/>
      <c r="D204" s="218" t="s">
        <v>204</v>
      </c>
      <c r="E204" s="225" t="s">
        <v>19</v>
      </c>
      <c r="F204" s="226" t="s">
        <v>781</v>
      </c>
      <c r="G204" s="224"/>
      <c r="H204" s="227">
        <v>1</v>
      </c>
      <c r="I204" s="228"/>
      <c r="J204" s="224"/>
      <c r="K204" s="224"/>
      <c r="L204" s="229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204</v>
      </c>
      <c r="AU204" s="233" t="s">
        <v>84</v>
      </c>
      <c r="AV204" s="13" t="s">
        <v>84</v>
      </c>
      <c r="AW204" s="13" t="s">
        <v>35</v>
      </c>
      <c r="AX204" s="13" t="s">
        <v>82</v>
      </c>
      <c r="AY204" s="233" t="s">
        <v>127</v>
      </c>
    </row>
    <row r="205" s="2" customFormat="1" ht="14.4" customHeight="1">
      <c r="A205" s="39"/>
      <c r="B205" s="40"/>
      <c r="C205" s="258" t="s">
        <v>434</v>
      </c>
      <c r="D205" s="258" t="s">
        <v>270</v>
      </c>
      <c r="E205" s="259" t="s">
        <v>398</v>
      </c>
      <c r="F205" s="260" t="s">
        <v>399</v>
      </c>
      <c r="G205" s="261" t="s">
        <v>395</v>
      </c>
      <c r="H205" s="262">
        <v>1</v>
      </c>
      <c r="I205" s="263"/>
      <c r="J205" s="264">
        <f>ROUND(I205*H205,2)</f>
        <v>0</v>
      </c>
      <c r="K205" s="260" t="s">
        <v>134</v>
      </c>
      <c r="L205" s="265"/>
      <c r="M205" s="266" t="s">
        <v>19</v>
      </c>
      <c r="N205" s="267" t="s">
        <v>45</v>
      </c>
      <c r="O205" s="85"/>
      <c r="P205" s="214">
        <f>O205*H205</f>
        <v>0</v>
      </c>
      <c r="Q205" s="214">
        <v>0.071999999999999995</v>
      </c>
      <c r="R205" s="214">
        <f>Q205*H205</f>
        <v>0.071999999999999995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169</v>
      </c>
      <c r="AT205" s="216" t="s">
        <v>270</v>
      </c>
      <c r="AU205" s="216" t="s">
        <v>84</v>
      </c>
      <c r="AY205" s="18" t="s">
        <v>127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148</v>
      </c>
      <c r="BM205" s="216" t="s">
        <v>782</v>
      </c>
    </row>
    <row r="206" s="2" customFormat="1" ht="14.4" customHeight="1">
      <c r="A206" s="39"/>
      <c r="B206" s="40"/>
      <c r="C206" s="258" t="s">
        <v>439</v>
      </c>
      <c r="D206" s="258" t="s">
        <v>270</v>
      </c>
      <c r="E206" s="259" t="s">
        <v>783</v>
      </c>
      <c r="F206" s="260" t="s">
        <v>403</v>
      </c>
      <c r="G206" s="261" t="s">
        <v>395</v>
      </c>
      <c r="H206" s="262">
        <v>1</v>
      </c>
      <c r="I206" s="263"/>
      <c r="J206" s="264">
        <f>ROUND(I206*H206,2)</f>
        <v>0</v>
      </c>
      <c r="K206" s="260" t="s">
        <v>19</v>
      </c>
      <c r="L206" s="265"/>
      <c r="M206" s="266" t="s">
        <v>19</v>
      </c>
      <c r="N206" s="267" t="s">
        <v>45</v>
      </c>
      <c r="O206" s="85"/>
      <c r="P206" s="214">
        <f>O206*H206</f>
        <v>0</v>
      </c>
      <c r="Q206" s="214">
        <v>0.080000000000000002</v>
      </c>
      <c r="R206" s="214">
        <f>Q206*H206</f>
        <v>0.080000000000000002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169</v>
      </c>
      <c r="AT206" s="216" t="s">
        <v>270</v>
      </c>
      <c r="AU206" s="216" t="s">
        <v>84</v>
      </c>
      <c r="AY206" s="18" t="s">
        <v>127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82</v>
      </c>
      <c r="BK206" s="217">
        <f>ROUND(I206*H206,2)</f>
        <v>0</v>
      </c>
      <c r="BL206" s="18" t="s">
        <v>148</v>
      </c>
      <c r="BM206" s="216" t="s">
        <v>784</v>
      </c>
    </row>
    <row r="207" s="2" customFormat="1" ht="14.4" customHeight="1">
      <c r="A207" s="39"/>
      <c r="B207" s="40"/>
      <c r="C207" s="258" t="s">
        <v>444</v>
      </c>
      <c r="D207" s="258" t="s">
        <v>270</v>
      </c>
      <c r="E207" s="259" t="s">
        <v>406</v>
      </c>
      <c r="F207" s="260" t="s">
        <v>407</v>
      </c>
      <c r="G207" s="261" t="s">
        <v>395</v>
      </c>
      <c r="H207" s="262">
        <v>1</v>
      </c>
      <c r="I207" s="263"/>
      <c r="J207" s="264">
        <f>ROUND(I207*H207,2)</f>
        <v>0</v>
      </c>
      <c r="K207" s="260" t="s">
        <v>134</v>
      </c>
      <c r="L207" s="265"/>
      <c r="M207" s="266" t="s">
        <v>19</v>
      </c>
      <c r="N207" s="267" t="s">
        <v>45</v>
      </c>
      <c r="O207" s="85"/>
      <c r="P207" s="214">
        <f>O207*H207</f>
        <v>0</v>
      </c>
      <c r="Q207" s="214">
        <v>0.111</v>
      </c>
      <c r="R207" s="214">
        <f>Q207*H207</f>
        <v>0.111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169</v>
      </c>
      <c r="AT207" s="216" t="s">
        <v>270</v>
      </c>
      <c r="AU207" s="216" t="s">
        <v>84</v>
      </c>
      <c r="AY207" s="18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148</v>
      </c>
      <c r="BM207" s="216" t="s">
        <v>785</v>
      </c>
    </row>
    <row r="208" s="2" customFormat="1" ht="14.4" customHeight="1">
      <c r="A208" s="39"/>
      <c r="B208" s="40"/>
      <c r="C208" s="258" t="s">
        <v>448</v>
      </c>
      <c r="D208" s="258" t="s">
        <v>270</v>
      </c>
      <c r="E208" s="259" t="s">
        <v>410</v>
      </c>
      <c r="F208" s="260" t="s">
        <v>411</v>
      </c>
      <c r="G208" s="261" t="s">
        <v>395</v>
      </c>
      <c r="H208" s="262">
        <v>1</v>
      </c>
      <c r="I208" s="263"/>
      <c r="J208" s="264">
        <f>ROUND(I208*H208,2)</f>
        <v>0</v>
      </c>
      <c r="K208" s="260" t="s">
        <v>134</v>
      </c>
      <c r="L208" s="265"/>
      <c r="M208" s="266" t="s">
        <v>19</v>
      </c>
      <c r="N208" s="267" t="s">
        <v>45</v>
      </c>
      <c r="O208" s="85"/>
      <c r="P208" s="214">
        <f>O208*H208</f>
        <v>0</v>
      </c>
      <c r="Q208" s="214">
        <v>0.027</v>
      </c>
      <c r="R208" s="214">
        <f>Q208*H208</f>
        <v>0.027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169</v>
      </c>
      <c r="AT208" s="216" t="s">
        <v>270</v>
      </c>
      <c r="AU208" s="216" t="s">
        <v>84</v>
      </c>
      <c r="AY208" s="18" t="s">
        <v>127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82</v>
      </c>
      <c r="BK208" s="217">
        <f>ROUND(I208*H208,2)</f>
        <v>0</v>
      </c>
      <c r="BL208" s="18" t="s">
        <v>148</v>
      </c>
      <c r="BM208" s="216" t="s">
        <v>786</v>
      </c>
    </row>
    <row r="209" s="2" customFormat="1" ht="14.4" customHeight="1">
      <c r="A209" s="39"/>
      <c r="B209" s="40"/>
      <c r="C209" s="205" t="s">
        <v>453</v>
      </c>
      <c r="D209" s="205" t="s">
        <v>130</v>
      </c>
      <c r="E209" s="206" t="s">
        <v>422</v>
      </c>
      <c r="F209" s="207" t="s">
        <v>423</v>
      </c>
      <c r="G209" s="208" t="s">
        <v>395</v>
      </c>
      <c r="H209" s="209">
        <v>1</v>
      </c>
      <c r="I209" s="210"/>
      <c r="J209" s="211">
        <f>ROUND(I209*H209,2)</f>
        <v>0</v>
      </c>
      <c r="K209" s="207" t="s">
        <v>134</v>
      </c>
      <c r="L209" s="45"/>
      <c r="M209" s="212" t="s">
        <v>19</v>
      </c>
      <c r="N209" s="213" t="s">
        <v>45</v>
      </c>
      <c r="O209" s="85"/>
      <c r="P209" s="214">
        <f>O209*H209</f>
        <v>0</v>
      </c>
      <c r="Q209" s="214">
        <v>0.21734000000000001</v>
      </c>
      <c r="R209" s="214">
        <f>Q209*H209</f>
        <v>0.21734000000000001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148</v>
      </c>
      <c r="AT209" s="216" t="s">
        <v>130</v>
      </c>
      <c r="AU209" s="216" t="s">
        <v>84</v>
      </c>
      <c r="AY209" s="18" t="s">
        <v>127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82</v>
      </c>
      <c r="BK209" s="217">
        <f>ROUND(I209*H209,2)</f>
        <v>0</v>
      </c>
      <c r="BL209" s="18" t="s">
        <v>148</v>
      </c>
      <c r="BM209" s="216" t="s">
        <v>787</v>
      </c>
    </row>
    <row r="210" s="2" customFormat="1" ht="14.4" customHeight="1">
      <c r="A210" s="39"/>
      <c r="B210" s="40"/>
      <c r="C210" s="258" t="s">
        <v>457</v>
      </c>
      <c r="D210" s="258" t="s">
        <v>270</v>
      </c>
      <c r="E210" s="259" t="s">
        <v>426</v>
      </c>
      <c r="F210" s="260" t="s">
        <v>427</v>
      </c>
      <c r="G210" s="261" t="s">
        <v>395</v>
      </c>
      <c r="H210" s="262">
        <v>1</v>
      </c>
      <c r="I210" s="263"/>
      <c r="J210" s="264">
        <f>ROUND(I210*H210,2)</f>
        <v>0</v>
      </c>
      <c r="K210" s="260" t="s">
        <v>134</v>
      </c>
      <c r="L210" s="265"/>
      <c r="M210" s="266" t="s">
        <v>19</v>
      </c>
      <c r="N210" s="267" t="s">
        <v>45</v>
      </c>
      <c r="O210" s="85"/>
      <c r="P210" s="214">
        <f>O210*H210</f>
        <v>0</v>
      </c>
      <c r="Q210" s="214">
        <v>0.050599999999999999</v>
      </c>
      <c r="R210" s="214">
        <f>Q210*H210</f>
        <v>0.050599999999999999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169</v>
      </c>
      <c r="AT210" s="216" t="s">
        <v>270</v>
      </c>
      <c r="AU210" s="216" t="s">
        <v>84</v>
      </c>
      <c r="AY210" s="18" t="s">
        <v>127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82</v>
      </c>
      <c r="BK210" s="217">
        <f>ROUND(I210*H210,2)</f>
        <v>0</v>
      </c>
      <c r="BL210" s="18" t="s">
        <v>148</v>
      </c>
      <c r="BM210" s="216" t="s">
        <v>788</v>
      </c>
    </row>
    <row r="211" s="2" customFormat="1">
      <c r="A211" s="39"/>
      <c r="B211" s="40"/>
      <c r="C211" s="41"/>
      <c r="D211" s="218" t="s">
        <v>141</v>
      </c>
      <c r="E211" s="41"/>
      <c r="F211" s="219" t="s">
        <v>429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141</v>
      </c>
      <c r="AU211" s="18" t="s">
        <v>84</v>
      </c>
    </row>
    <row r="212" s="2" customFormat="1" ht="14.4" customHeight="1">
      <c r="A212" s="39"/>
      <c r="B212" s="40"/>
      <c r="C212" s="258" t="s">
        <v>461</v>
      </c>
      <c r="D212" s="258" t="s">
        <v>270</v>
      </c>
      <c r="E212" s="259" t="s">
        <v>431</v>
      </c>
      <c r="F212" s="260" t="s">
        <v>432</v>
      </c>
      <c r="G212" s="261" t="s">
        <v>395</v>
      </c>
      <c r="H212" s="262">
        <v>1</v>
      </c>
      <c r="I212" s="263"/>
      <c r="J212" s="264">
        <f>ROUND(I212*H212,2)</f>
        <v>0</v>
      </c>
      <c r="K212" s="260" t="s">
        <v>134</v>
      </c>
      <c r="L212" s="265"/>
      <c r="M212" s="266" t="s">
        <v>19</v>
      </c>
      <c r="N212" s="267" t="s">
        <v>45</v>
      </c>
      <c r="O212" s="85"/>
      <c r="P212" s="214">
        <f>O212*H212</f>
        <v>0</v>
      </c>
      <c r="Q212" s="214">
        <v>0.0040000000000000001</v>
      </c>
      <c r="R212" s="214">
        <f>Q212*H212</f>
        <v>0.0040000000000000001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169</v>
      </c>
      <c r="AT212" s="216" t="s">
        <v>270</v>
      </c>
      <c r="AU212" s="216" t="s">
        <v>84</v>
      </c>
      <c r="AY212" s="18" t="s">
        <v>127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82</v>
      </c>
      <c r="BK212" s="217">
        <f>ROUND(I212*H212,2)</f>
        <v>0</v>
      </c>
      <c r="BL212" s="18" t="s">
        <v>148</v>
      </c>
      <c r="BM212" s="216" t="s">
        <v>789</v>
      </c>
    </row>
    <row r="213" s="2" customFormat="1" ht="14.4" customHeight="1">
      <c r="A213" s="39"/>
      <c r="B213" s="40"/>
      <c r="C213" s="205" t="s">
        <v>467</v>
      </c>
      <c r="D213" s="205" t="s">
        <v>130</v>
      </c>
      <c r="E213" s="206" t="s">
        <v>435</v>
      </c>
      <c r="F213" s="207" t="s">
        <v>790</v>
      </c>
      <c r="G213" s="208" t="s">
        <v>395</v>
      </c>
      <c r="H213" s="209">
        <v>2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45</v>
      </c>
      <c r="O213" s="85"/>
      <c r="P213" s="214">
        <f>O213*H213</f>
        <v>0</v>
      </c>
      <c r="Q213" s="214">
        <v>0.42368</v>
      </c>
      <c r="R213" s="214">
        <f>Q213*H213</f>
        <v>0.84736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148</v>
      </c>
      <c r="AT213" s="216" t="s">
        <v>130</v>
      </c>
      <c r="AU213" s="216" t="s">
        <v>84</v>
      </c>
      <c r="AY213" s="18" t="s">
        <v>127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82</v>
      </c>
      <c r="BK213" s="217">
        <f>ROUND(I213*H213,2)</f>
        <v>0</v>
      </c>
      <c r="BL213" s="18" t="s">
        <v>148</v>
      </c>
      <c r="BM213" s="216" t="s">
        <v>791</v>
      </c>
    </row>
    <row r="214" s="2" customFormat="1">
      <c r="A214" s="39"/>
      <c r="B214" s="40"/>
      <c r="C214" s="41"/>
      <c r="D214" s="218" t="s">
        <v>141</v>
      </c>
      <c r="E214" s="41"/>
      <c r="F214" s="219" t="s">
        <v>792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84</v>
      </c>
    </row>
    <row r="215" s="12" customFormat="1" ht="22.8" customHeight="1">
      <c r="A215" s="12"/>
      <c r="B215" s="189"/>
      <c r="C215" s="190"/>
      <c r="D215" s="191" t="s">
        <v>73</v>
      </c>
      <c r="E215" s="203" t="s">
        <v>176</v>
      </c>
      <c r="F215" s="203" t="s">
        <v>443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SUM(P216:P259)</f>
        <v>0</v>
      </c>
      <c r="Q215" s="197"/>
      <c r="R215" s="198">
        <f>SUM(R216:R259)</f>
        <v>75.671153400000009</v>
      </c>
      <c r="S215" s="197"/>
      <c r="T215" s="199">
        <f>SUM(T216:T259)</f>
        <v>19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82</v>
      </c>
      <c r="AT215" s="201" t="s">
        <v>73</v>
      </c>
      <c r="AU215" s="201" t="s">
        <v>82</v>
      </c>
      <c r="AY215" s="200" t="s">
        <v>127</v>
      </c>
      <c r="BK215" s="202">
        <f>SUM(BK216:BK259)</f>
        <v>0</v>
      </c>
    </row>
    <row r="216" s="2" customFormat="1" ht="14.4" customHeight="1">
      <c r="A216" s="39"/>
      <c r="B216" s="40"/>
      <c r="C216" s="205" t="s">
        <v>472</v>
      </c>
      <c r="D216" s="205" t="s">
        <v>130</v>
      </c>
      <c r="E216" s="206" t="s">
        <v>793</v>
      </c>
      <c r="F216" s="207" t="s">
        <v>794</v>
      </c>
      <c r="G216" s="208" t="s">
        <v>389</v>
      </c>
      <c r="H216" s="209">
        <v>23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45</v>
      </c>
      <c r="O216" s="85"/>
      <c r="P216" s="214">
        <f>O216*H216</f>
        <v>0</v>
      </c>
      <c r="Q216" s="214">
        <v>0.00073999999999999999</v>
      </c>
      <c r="R216" s="214">
        <f>Q216*H216</f>
        <v>0.01702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148</v>
      </c>
      <c r="AT216" s="216" t="s">
        <v>130</v>
      </c>
      <c r="AU216" s="216" t="s">
        <v>84</v>
      </c>
      <c r="AY216" s="18" t="s">
        <v>127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82</v>
      </c>
      <c r="BK216" s="217">
        <f>ROUND(I216*H216,2)</f>
        <v>0</v>
      </c>
      <c r="BL216" s="18" t="s">
        <v>148</v>
      </c>
      <c r="BM216" s="216" t="s">
        <v>795</v>
      </c>
    </row>
    <row r="217" s="2" customFormat="1">
      <c r="A217" s="39"/>
      <c r="B217" s="40"/>
      <c r="C217" s="41"/>
      <c r="D217" s="218" t="s">
        <v>141</v>
      </c>
      <c r="E217" s="41"/>
      <c r="F217" s="219" t="s">
        <v>796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141</v>
      </c>
      <c r="AU217" s="18" t="s">
        <v>84</v>
      </c>
    </row>
    <row r="218" s="2" customFormat="1" ht="14.4" customHeight="1">
      <c r="A218" s="39"/>
      <c r="B218" s="40"/>
      <c r="C218" s="205" t="s">
        <v>477</v>
      </c>
      <c r="D218" s="205" t="s">
        <v>130</v>
      </c>
      <c r="E218" s="206" t="s">
        <v>797</v>
      </c>
      <c r="F218" s="207" t="s">
        <v>463</v>
      </c>
      <c r="G218" s="208" t="s">
        <v>464</v>
      </c>
      <c r="H218" s="209">
        <v>2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45</v>
      </c>
      <c r="O218" s="85"/>
      <c r="P218" s="214">
        <f>O218*H218</f>
        <v>0</v>
      </c>
      <c r="Q218" s="214">
        <v>0.11241</v>
      </c>
      <c r="R218" s="214">
        <f>Q218*H218</f>
        <v>0.22481999999999999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148</v>
      </c>
      <c r="AT218" s="216" t="s">
        <v>130</v>
      </c>
      <c r="AU218" s="216" t="s">
        <v>84</v>
      </c>
      <c r="AY218" s="18" t="s">
        <v>127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148</v>
      </c>
      <c r="BM218" s="216" t="s">
        <v>798</v>
      </c>
    </row>
    <row r="219" s="2" customFormat="1">
      <c r="A219" s="39"/>
      <c r="B219" s="40"/>
      <c r="C219" s="41"/>
      <c r="D219" s="218" t="s">
        <v>141</v>
      </c>
      <c r="E219" s="41"/>
      <c r="F219" s="219" t="s">
        <v>466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141</v>
      </c>
      <c r="AU219" s="18" t="s">
        <v>84</v>
      </c>
    </row>
    <row r="220" s="2" customFormat="1" ht="14.4" customHeight="1">
      <c r="A220" s="39"/>
      <c r="B220" s="40"/>
      <c r="C220" s="205" t="s">
        <v>481</v>
      </c>
      <c r="D220" s="205" t="s">
        <v>130</v>
      </c>
      <c r="E220" s="206" t="s">
        <v>468</v>
      </c>
      <c r="F220" s="207" t="s">
        <v>469</v>
      </c>
      <c r="G220" s="208" t="s">
        <v>395</v>
      </c>
      <c r="H220" s="209">
        <v>3</v>
      </c>
      <c r="I220" s="210"/>
      <c r="J220" s="211">
        <f>ROUND(I220*H220,2)</f>
        <v>0</v>
      </c>
      <c r="K220" s="207" t="s">
        <v>134</v>
      </c>
      <c r="L220" s="45"/>
      <c r="M220" s="212" t="s">
        <v>19</v>
      </c>
      <c r="N220" s="213" t="s">
        <v>45</v>
      </c>
      <c r="O220" s="85"/>
      <c r="P220" s="214">
        <f>O220*H220</f>
        <v>0</v>
      </c>
      <c r="Q220" s="214">
        <v>0.11241</v>
      </c>
      <c r="R220" s="214">
        <f>Q220*H220</f>
        <v>0.33722999999999997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148</v>
      </c>
      <c r="AT220" s="216" t="s">
        <v>130</v>
      </c>
      <c r="AU220" s="216" t="s">
        <v>84</v>
      </c>
      <c r="AY220" s="18" t="s">
        <v>127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82</v>
      </c>
      <c r="BK220" s="217">
        <f>ROUND(I220*H220,2)</f>
        <v>0</v>
      </c>
      <c r="BL220" s="18" t="s">
        <v>148</v>
      </c>
      <c r="BM220" s="216" t="s">
        <v>799</v>
      </c>
    </row>
    <row r="221" s="2" customFormat="1">
      <c r="A221" s="39"/>
      <c r="B221" s="40"/>
      <c r="C221" s="41"/>
      <c r="D221" s="218" t="s">
        <v>141</v>
      </c>
      <c r="E221" s="41"/>
      <c r="F221" s="219" t="s">
        <v>471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141</v>
      </c>
      <c r="AU221" s="18" t="s">
        <v>84</v>
      </c>
    </row>
    <row r="222" s="2" customFormat="1" ht="14.4" customHeight="1">
      <c r="A222" s="39"/>
      <c r="B222" s="40"/>
      <c r="C222" s="205" t="s">
        <v>485</v>
      </c>
      <c r="D222" s="205" t="s">
        <v>130</v>
      </c>
      <c r="E222" s="206" t="s">
        <v>800</v>
      </c>
      <c r="F222" s="207" t="s">
        <v>801</v>
      </c>
      <c r="G222" s="208" t="s">
        <v>389</v>
      </c>
      <c r="H222" s="209">
        <v>55</v>
      </c>
      <c r="I222" s="210"/>
      <c r="J222" s="211">
        <f>ROUND(I222*H222,2)</f>
        <v>0</v>
      </c>
      <c r="K222" s="207" t="s">
        <v>134</v>
      </c>
      <c r="L222" s="45"/>
      <c r="M222" s="212" t="s">
        <v>19</v>
      </c>
      <c r="N222" s="213" t="s">
        <v>45</v>
      </c>
      <c r="O222" s="85"/>
      <c r="P222" s="214">
        <f>O222*H222</f>
        <v>0</v>
      </c>
      <c r="Q222" s="214">
        <v>0.00020000000000000001</v>
      </c>
      <c r="R222" s="214">
        <f>Q222*H222</f>
        <v>0.011000000000000001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148</v>
      </c>
      <c r="AT222" s="216" t="s">
        <v>130</v>
      </c>
      <c r="AU222" s="216" t="s">
        <v>84</v>
      </c>
      <c r="AY222" s="18" t="s">
        <v>127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82</v>
      </c>
      <c r="BK222" s="217">
        <f>ROUND(I222*H222,2)</f>
        <v>0</v>
      </c>
      <c r="BL222" s="18" t="s">
        <v>148</v>
      </c>
      <c r="BM222" s="216" t="s">
        <v>802</v>
      </c>
    </row>
    <row r="223" s="13" customFormat="1">
      <c r="A223" s="13"/>
      <c r="B223" s="223"/>
      <c r="C223" s="224"/>
      <c r="D223" s="218" t="s">
        <v>204</v>
      </c>
      <c r="E223" s="225" t="s">
        <v>19</v>
      </c>
      <c r="F223" s="226" t="s">
        <v>803</v>
      </c>
      <c r="G223" s="224"/>
      <c r="H223" s="227">
        <v>55</v>
      </c>
      <c r="I223" s="228"/>
      <c r="J223" s="224"/>
      <c r="K223" s="224"/>
      <c r="L223" s="229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204</v>
      </c>
      <c r="AU223" s="233" t="s">
        <v>84</v>
      </c>
      <c r="AV223" s="13" t="s">
        <v>84</v>
      </c>
      <c r="AW223" s="13" t="s">
        <v>35</v>
      </c>
      <c r="AX223" s="13" t="s">
        <v>82</v>
      </c>
      <c r="AY223" s="233" t="s">
        <v>127</v>
      </c>
    </row>
    <row r="224" s="2" customFormat="1" ht="14.4" customHeight="1">
      <c r="A224" s="39"/>
      <c r="B224" s="40"/>
      <c r="C224" s="205" t="s">
        <v>491</v>
      </c>
      <c r="D224" s="205" t="s">
        <v>130</v>
      </c>
      <c r="E224" s="206" t="s">
        <v>804</v>
      </c>
      <c r="F224" s="207" t="s">
        <v>805</v>
      </c>
      <c r="G224" s="208" t="s">
        <v>389</v>
      </c>
      <c r="H224" s="209">
        <v>50</v>
      </c>
      <c r="I224" s="210"/>
      <c r="J224" s="211">
        <f>ROUND(I224*H224,2)</f>
        <v>0</v>
      </c>
      <c r="K224" s="207" t="s">
        <v>134</v>
      </c>
      <c r="L224" s="45"/>
      <c r="M224" s="212" t="s">
        <v>19</v>
      </c>
      <c r="N224" s="213" t="s">
        <v>45</v>
      </c>
      <c r="O224" s="85"/>
      <c r="P224" s="214">
        <f>O224*H224</f>
        <v>0</v>
      </c>
      <c r="Q224" s="214">
        <v>0.00040000000000000002</v>
      </c>
      <c r="R224" s="214">
        <f>Q224*H224</f>
        <v>0.02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148</v>
      </c>
      <c r="AT224" s="216" t="s">
        <v>130</v>
      </c>
      <c r="AU224" s="216" t="s">
        <v>84</v>
      </c>
      <c r="AY224" s="18" t="s">
        <v>127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82</v>
      </c>
      <c r="BK224" s="217">
        <f>ROUND(I224*H224,2)</f>
        <v>0</v>
      </c>
      <c r="BL224" s="18" t="s">
        <v>148</v>
      </c>
      <c r="BM224" s="216" t="s">
        <v>806</v>
      </c>
    </row>
    <row r="225" s="13" customFormat="1">
      <c r="A225" s="13"/>
      <c r="B225" s="223"/>
      <c r="C225" s="224"/>
      <c r="D225" s="218" t="s">
        <v>204</v>
      </c>
      <c r="E225" s="225" t="s">
        <v>19</v>
      </c>
      <c r="F225" s="226" t="s">
        <v>807</v>
      </c>
      <c r="G225" s="224"/>
      <c r="H225" s="227">
        <v>50</v>
      </c>
      <c r="I225" s="228"/>
      <c r="J225" s="224"/>
      <c r="K225" s="224"/>
      <c r="L225" s="229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204</v>
      </c>
      <c r="AU225" s="233" t="s">
        <v>84</v>
      </c>
      <c r="AV225" s="13" t="s">
        <v>84</v>
      </c>
      <c r="AW225" s="13" t="s">
        <v>35</v>
      </c>
      <c r="AX225" s="13" t="s">
        <v>82</v>
      </c>
      <c r="AY225" s="233" t="s">
        <v>127</v>
      </c>
    </row>
    <row r="226" s="2" customFormat="1" ht="14.4" customHeight="1">
      <c r="A226" s="39"/>
      <c r="B226" s="40"/>
      <c r="C226" s="205" t="s">
        <v>497</v>
      </c>
      <c r="D226" s="205" t="s">
        <v>130</v>
      </c>
      <c r="E226" s="206" t="s">
        <v>808</v>
      </c>
      <c r="F226" s="207" t="s">
        <v>809</v>
      </c>
      <c r="G226" s="208" t="s">
        <v>389</v>
      </c>
      <c r="H226" s="209">
        <v>33</v>
      </c>
      <c r="I226" s="210"/>
      <c r="J226" s="211">
        <f>ROUND(I226*H226,2)</f>
        <v>0</v>
      </c>
      <c r="K226" s="207" t="s">
        <v>134</v>
      </c>
      <c r="L226" s="45"/>
      <c r="M226" s="212" t="s">
        <v>19</v>
      </c>
      <c r="N226" s="213" t="s">
        <v>45</v>
      </c>
      <c r="O226" s="85"/>
      <c r="P226" s="214">
        <f>O226*H226</f>
        <v>0</v>
      </c>
      <c r="Q226" s="214">
        <v>0.00012999999999999999</v>
      </c>
      <c r="R226" s="214">
        <f>Q226*H226</f>
        <v>0.0042899999999999995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148</v>
      </c>
      <c r="AT226" s="216" t="s">
        <v>130</v>
      </c>
      <c r="AU226" s="216" t="s">
        <v>84</v>
      </c>
      <c r="AY226" s="18" t="s">
        <v>127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82</v>
      </c>
      <c r="BK226" s="217">
        <f>ROUND(I226*H226,2)</f>
        <v>0</v>
      </c>
      <c r="BL226" s="18" t="s">
        <v>148</v>
      </c>
      <c r="BM226" s="216" t="s">
        <v>810</v>
      </c>
    </row>
    <row r="227" s="13" customFormat="1">
      <c r="A227" s="13"/>
      <c r="B227" s="223"/>
      <c r="C227" s="224"/>
      <c r="D227" s="218" t="s">
        <v>204</v>
      </c>
      <c r="E227" s="225" t="s">
        <v>19</v>
      </c>
      <c r="F227" s="226" t="s">
        <v>811</v>
      </c>
      <c r="G227" s="224"/>
      <c r="H227" s="227">
        <v>33</v>
      </c>
      <c r="I227" s="228"/>
      <c r="J227" s="224"/>
      <c r="K227" s="224"/>
      <c r="L227" s="229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204</v>
      </c>
      <c r="AU227" s="233" t="s">
        <v>84</v>
      </c>
      <c r="AV227" s="13" t="s">
        <v>84</v>
      </c>
      <c r="AW227" s="13" t="s">
        <v>35</v>
      </c>
      <c r="AX227" s="13" t="s">
        <v>82</v>
      </c>
      <c r="AY227" s="233" t="s">
        <v>127</v>
      </c>
    </row>
    <row r="228" s="2" customFormat="1" ht="24.15" customHeight="1">
      <c r="A228" s="39"/>
      <c r="B228" s="40"/>
      <c r="C228" s="205" t="s">
        <v>501</v>
      </c>
      <c r="D228" s="205" t="s">
        <v>130</v>
      </c>
      <c r="E228" s="206" t="s">
        <v>812</v>
      </c>
      <c r="F228" s="207" t="s">
        <v>813</v>
      </c>
      <c r="G228" s="208" t="s">
        <v>389</v>
      </c>
      <c r="H228" s="209">
        <v>138</v>
      </c>
      <c r="I228" s="210"/>
      <c r="J228" s="211">
        <f>ROUND(I228*H228,2)</f>
        <v>0</v>
      </c>
      <c r="K228" s="207" t="s">
        <v>134</v>
      </c>
      <c r="L228" s="45"/>
      <c r="M228" s="212" t="s">
        <v>19</v>
      </c>
      <c r="N228" s="213" t="s">
        <v>45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148</v>
      </c>
      <c r="AT228" s="216" t="s">
        <v>130</v>
      </c>
      <c r="AU228" s="216" t="s">
        <v>84</v>
      </c>
      <c r="AY228" s="18" t="s">
        <v>127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82</v>
      </c>
      <c r="BK228" s="217">
        <f>ROUND(I228*H228,2)</f>
        <v>0</v>
      </c>
      <c r="BL228" s="18" t="s">
        <v>148</v>
      </c>
      <c r="BM228" s="216" t="s">
        <v>814</v>
      </c>
    </row>
    <row r="229" s="2" customFormat="1" ht="14.4" customHeight="1">
      <c r="A229" s="39"/>
      <c r="B229" s="40"/>
      <c r="C229" s="205" t="s">
        <v>505</v>
      </c>
      <c r="D229" s="205" t="s">
        <v>130</v>
      </c>
      <c r="E229" s="206" t="s">
        <v>473</v>
      </c>
      <c r="F229" s="207" t="s">
        <v>474</v>
      </c>
      <c r="G229" s="208" t="s">
        <v>220</v>
      </c>
      <c r="H229" s="209">
        <v>78</v>
      </c>
      <c r="I229" s="210"/>
      <c r="J229" s="211">
        <f>ROUND(I229*H229,2)</f>
        <v>0</v>
      </c>
      <c r="K229" s="207" t="s">
        <v>134</v>
      </c>
      <c r="L229" s="45"/>
      <c r="M229" s="212" t="s">
        <v>19</v>
      </c>
      <c r="N229" s="213" t="s">
        <v>45</v>
      </c>
      <c r="O229" s="85"/>
      <c r="P229" s="214">
        <f>O229*H229</f>
        <v>0</v>
      </c>
      <c r="Q229" s="214">
        <v>0.0016000000000000001</v>
      </c>
      <c r="R229" s="214">
        <f>Q229*H229</f>
        <v>0.12480000000000001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148</v>
      </c>
      <c r="AT229" s="216" t="s">
        <v>130</v>
      </c>
      <c r="AU229" s="216" t="s">
        <v>84</v>
      </c>
      <c r="AY229" s="18" t="s">
        <v>127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82</v>
      </c>
      <c r="BK229" s="217">
        <f>ROUND(I229*H229,2)</f>
        <v>0</v>
      </c>
      <c r="BL229" s="18" t="s">
        <v>148</v>
      </c>
      <c r="BM229" s="216" t="s">
        <v>815</v>
      </c>
    </row>
    <row r="230" s="13" customFormat="1">
      <c r="A230" s="13"/>
      <c r="B230" s="223"/>
      <c r="C230" s="224"/>
      <c r="D230" s="218" t="s">
        <v>204</v>
      </c>
      <c r="E230" s="225" t="s">
        <v>19</v>
      </c>
      <c r="F230" s="226" t="s">
        <v>816</v>
      </c>
      <c r="G230" s="224"/>
      <c r="H230" s="227">
        <v>78</v>
      </c>
      <c r="I230" s="228"/>
      <c r="J230" s="224"/>
      <c r="K230" s="224"/>
      <c r="L230" s="229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204</v>
      </c>
      <c r="AU230" s="233" t="s">
        <v>84</v>
      </c>
      <c r="AV230" s="13" t="s">
        <v>84</v>
      </c>
      <c r="AW230" s="13" t="s">
        <v>35</v>
      </c>
      <c r="AX230" s="13" t="s">
        <v>82</v>
      </c>
      <c r="AY230" s="233" t="s">
        <v>127</v>
      </c>
    </row>
    <row r="231" s="2" customFormat="1" ht="24.15" customHeight="1">
      <c r="A231" s="39"/>
      <c r="B231" s="40"/>
      <c r="C231" s="205" t="s">
        <v>511</v>
      </c>
      <c r="D231" s="205" t="s">
        <v>130</v>
      </c>
      <c r="E231" s="206" t="s">
        <v>478</v>
      </c>
      <c r="F231" s="207" t="s">
        <v>479</v>
      </c>
      <c r="G231" s="208" t="s">
        <v>220</v>
      </c>
      <c r="H231" s="209">
        <v>78</v>
      </c>
      <c r="I231" s="210"/>
      <c r="J231" s="211">
        <f>ROUND(I231*H231,2)</f>
        <v>0</v>
      </c>
      <c r="K231" s="207" t="s">
        <v>134</v>
      </c>
      <c r="L231" s="45"/>
      <c r="M231" s="212" t="s">
        <v>19</v>
      </c>
      <c r="N231" s="213" t="s">
        <v>45</v>
      </c>
      <c r="O231" s="85"/>
      <c r="P231" s="214">
        <f>O231*H231</f>
        <v>0</v>
      </c>
      <c r="Q231" s="214">
        <v>1.0000000000000001E-05</v>
      </c>
      <c r="R231" s="214">
        <f>Q231*H231</f>
        <v>0.00078000000000000009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148</v>
      </c>
      <c r="AT231" s="216" t="s">
        <v>130</v>
      </c>
      <c r="AU231" s="216" t="s">
        <v>84</v>
      </c>
      <c r="AY231" s="18" t="s">
        <v>127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82</v>
      </c>
      <c r="BK231" s="217">
        <f>ROUND(I231*H231,2)</f>
        <v>0</v>
      </c>
      <c r="BL231" s="18" t="s">
        <v>148</v>
      </c>
      <c r="BM231" s="216" t="s">
        <v>817</v>
      </c>
    </row>
    <row r="232" s="2" customFormat="1" ht="24.15" customHeight="1">
      <c r="A232" s="39"/>
      <c r="B232" s="40"/>
      <c r="C232" s="205" t="s">
        <v>515</v>
      </c>
      <c r="D232" s="205" t="s">
        <v>130</v>
      </c>
      <c r="E232" s="206" t="s">
        <v>482</v>
      </c>
      <c r="F232" s="207" t="s">
        <v>483</v>
      </c>
      <c r="G232" s="208" t="s">
        <v>389</v>
      </c>
      <c r="H232" s="209">
        <v>123</v>
      </c>
      <c r="I232" s="210"/>
      <c r="J232" s="211">
        <f>ROUND(I232*H232,2)</f>
        <v>0</v>
      </c>
      <c r="K232" s="207" t="s">
        <v>134</v>
      </c>
      <c r="L232" s="45"/>
      <c r="M232" s="212" t="s">
        <v>19</v>
      </c>
      <c r="N232" s="213" t="s">
        <v>45</v>
      </c>
      <c r="O232" s="85"/>
      <c r="P232" s="214">
        <f>O232*H232</f>
        <v>0</v>
      </c>
      <c r="Q232" s="214">
        <v>0.15540000000000001</v>
      </c>
      <c r="R232" s="214">
        <f>Q232*H232</f>
        <v>19.1142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148</v>
      </c>
      <c r="AT232" s="216" t="s">
        <v>130</v>
      </c>
      <c r="AU232" s="216" t="s">
        <v>84</v>
      </c>
      <c r="AY232" s="18" t="s">
        <v>127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82</v>
      </c>
      <c r="BK232" s="217">
        <f>ROUND(I232*H232,2)</f>
        <v>0</v>
      </c>
      <c r="BL232" s="18" t="s">
        <v>148</v>
      </c>
      <c r="BM232" s="216" t="s">
        <v>818</v>
      </c>
    </row>
    <row r="233" s="2" customFormat="1" ht="14.4" customHeight="1">
      <c r="A233" s="39"/>
      <c r="B233" s="40"/>
      <c r="C233" s="258" t="s">
        <v>520</v>
      </c>
      <c r="D233" s="258" t="s">
        <v>270</v>
      </c>
      <c r="E233" s="259" t="s">
        <v>486</v>
      </c>
      <c r="F233" s="260" t="s">
        <v>487</v>
      </c>
      <c r="G233" s="261" t="s">
        <v>389</v>
      </c>
      <c r="H233" s="262">
        <v>94.760000000000005</v>
      </c>
      <c r="I233" s="263"/>
      <c r="J233" s="264">
        <f>ROUND(I233*H233,2)</f>
        <v>0</v>
      </c>
      <c r="K233" s="260" t="s">
        <v>134</v>
      </c>
      <c r="L233" s="265"/>
      <c r="M233" s="266" t="s">
        <v>19</v>
      </c>
      <c r="N233" s="267" t="s">
        <v>45</v>
      </c>
      <c r="O233" s="85"/>
      <c r="P233" s="214">
        <f>O233*H233</f>
        <v>0</v>
      </c>
      <c r="Q233" s="214">
        <v>0.085000000000000006</v>
      </c>
      <c r="R233" s="214">
        <f>Q233*H233</f>
        <v>8.0546000000000006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169</v>
      </c>
      <c r="AT233" s="216" t="s">
        <v>270</v>
      </c>
      <c r="AU233" s="216" t="s">
        <v>84</v>
      </c>
      <c r="AY233" s="18" t="s">
        <v>127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82</v>
      </c>
      <c r="BK233" s="217">
        <f>ROUND(I233*H233,2)</f>
        <v>0</v>
      </c>
      <c r="BL233" s="18" t="s">
        <v>148</v>
      </c>
      <c r="BM233" s="216" t="s">
        <v>819</v>
      </c>
    </row>
    <row r="234" s="13" customFormat="1">
      <c r="A234" s="13"/>
      <c r="B234" s="223"/>
      <c r="C234" s="224"/>
      <c r="D234" s="218" t="s">
        <v>204</v>
      </c>
      <c r="E234" s="225" t="s">
        <v>19</v>
      </c>
      <c r="F234" s="226" t="s">
        <v>820</v>
      </c>
      <c r="G234" s="224"/>
      <c r="H234" s="227">
        <v>92</v>
      </c>
      <c r="I234" s="228"/>
      <c r="J234" s="224"/>
      <c r="K234" s="224"/>
      <c r="L234" s="229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204</v>
      </c>
      <c r="AU234" s="233" t="s">
        <v>84</v>
      </c>
      <c r="AV234" s="13" t="s">
        <v>84</v>
      </c>
      <c r="AW234" s="13" t="s">
        <v>35</v>
      </c>
      <c r="AX234" s="13" t="s">
        <v>82</v>
      </c>
      <c r="AY234" s="233" t="s">
        <v>127</v>
      </c>
    </row>
    <row r="235" s="13" customFormat="1">
      <c r="A235" s="13"/>
      <c r="B235" s="223"/>
      <c r="C235" s="224"/>
      <c r="D235" s="218" t="s">
        <v>204</v>
      </c>
      <c r="E235" s="224"/>
      <c r="F235" s="226" t="s">
        <v>821</v>
      </c>
      <c r="G235" s="224"/>
      <c r="H235" s="227">
        <v>94.760000000000005</v>
      </c>
      <c r="I235" s="228"/>
      <c r="J235" s="224"/>
      <c r="K235" s="224"/>
      <c r="L235" s="229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204</v>
      </c>
      <c r="AU235" s="233" t="s">
        <v>84</v>
      </c>
      <c r="AV235" s="13" t="s">
        <v>84</v>
      </c>
      <c r="AW235" s="13" t="s">
        <v>4</v>
      </c>
      <c r="AX235" s="13" t="s">
        <v>82</v>
      </c>
      <c r="AY235" s="233" t="s">
        <v>127</v>
      </c>
    </row>
    <row r="236" s="2" customFormat="1" ht="14.4" customHeight="1">
      <c r="A236" s="39"/>
      <c r="B236" s="40"/>
      <c r="C236" s="258" t="s">
        <v>525</v>
      </c>
      <c r="D236" s="258" t="s">
        <v>270</v>
      </c>
      <c r="E236" s="259" t="s">
        <v>492</v>
      </c>
      <c r="F236" s="260" t="s">
        <v>493</v>
      </c>
      <c r="G236" s="261" t="s">
        <v>389</v>
      </c>
      <c r="H236" s="262">
        <v>23.690000000000001</v>
      </c>
      <c r="I236" s="263"/>
      <c r="J236" s="264">
        <f>ROUND(I236*H236,2)</f>
        <v>0</v>
      </c>
      <c r="K236" s="260" t="s">
        <v>134</v>
      </c>
      <c r="L236" s="265"/>
      <c r="M236" s="266" t="s">
        <v>19</v>
      </c>
      <c r="N236" s="267" t="s">
        <v>45</v>
      </c>
      <c r="O236" s="85"/>
      <c r="P236" s="214">
        <f>O236*H236</f>
        <v>0</v>
      </c>
      <c r="Q236" s="214">
        <v>0.048300000000000003</v>
      </c>
      <c r="R236" s="214">
        <f>Q236*H236</f>
        <v>1.1442270000000001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169</v>
      </c>
      <c r="AT236" s="216" t="s">
        <v>270</v>
      </c>
      <c r="AU236" s="216" t="s">
        <v>84</v>
      </c>
      <c r="AY236" s="18" t="s">
        <v>127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82</v>
      </c>
      <c r="BK236" s="217">
        <f>ROUND(I236*H236,2)</f>
        <v>0</v>
      </c>
      <c r="BL236" s="18" t="s">
        <v>148</v>
      </c>
      <c r="BM236" s="216" t="s">
        <v>822</v>
      </c>
    </row>
    <row r="237" s="13" customFormat="1">
      <c r="A237" s="13"/>
      <c r="B237" s="223"/>
      <c r="C237" s="224"/>
      <c r="D237" s="218" t="s">
        <v>204</v>
      </c>
      <c r="E237" s="225" t="s">
        <v>19</v>
      </c>
      <c r="F237" s="226" t="s">
        <v>823</v>
      </c>
      <c r="G237" s="224"/>
      <c r="H237" s="227">
        <v>23</v>
      </c>
      <c r="I237" s="228"/>
      <c r="J237" s="224"/>
      <c r="K237" s="224"/>
      <c r="L237" s="229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204</v>
      </c>
      <c r="AU237" s="233" t="s">
        <v>84</v>
      </c>
      <c r="AV237" s="13" t="s">
        <v>84</v>
      </c>
      <c r="AW237" s="13" t="s">
        <v>35</v>
      </c>
      <c r="AX237" s="13" t="s">
        <v>82</v>
      </c>
      <c r="AY237" s="233" t="s">
        <v>127</v>
      </c>
    </row>
    <row r="238" s="13" customFormat="1">
      <c r="A238" s="13"/>
      <c r="B238" s="223"/>
      <c r="C238" s="224"/>
      <c r="D238" s="218" t="s">
        <v>204</v>
      </c>
      <c r="E238" s="224"/>
      <c r="F238" s="226" t="s">
        <v>824</v>
      </c>
      <c r="G238" s="224"/>
      <c r="H238" s="227">
        <v>23.690000000000001</v>
      </c>
      <c r="I238" s="228"/>
      <c r="J238" s="224"/>
      <c r="K238" s="224"/>
      <c r="L238" s="229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204</v>
      </c>
      <c r="AU238" s="233" t="s">
        <v>84</v>
      </c>
      <c r="AV238" s="13" t="s">
        <v>84</v>
      </c>
      <c r="AW238" s="13" t="s">
        <v>4</v>
      </c>
      <c r="AX238" s="13" t="s">
        <v>82</v>
      </c>
      <c r="AY238" s="233" t="s">
        <v>127</v>
      </c>
    </row>
    <row r="239" s="2" customFormat="1" ht="14.4" customHeight="1">
      <c r="A239" s="39"/>
      <c r="B239" s="40"/>
      <c r="C239" s="258" t="s">
        <v>530</v>
      </c>
      <c r="D239" s="258" t="s">
        <v>270</v>
      </c>
      <c r="E239" s="259" t="s">
        <v>498</v>
      </c>
      <c r="F239" s="260" t="s">
        <v>499</v>
      </c>
      <c r="G239" s="261" t="s">
        <v>389</v>
      </c>
      <c r="H239" s="262">
        <v>8</v>
      </c>
      <c r="I239" s="263"/>
      <c r="J239" s="264">
        <f>ROUND(I239*H239,2)</f>
        <v>0</v>
      </c>
      <c r="K239" s="260" t="s">
        <v>134</v>
      </c>
      <c r="L239" s="265"/>
      <c r="M239" s="266" t="s">
        <v>19</v>
      </c>
      <c r="N239" s="267" t="s">
        <v>45</v>
      </c>
      <c r="O239" s="85"/>
      <c r="P239" s="214">
        <f>O239*H239</f>
        <v>0</v>
      </c>
      <c r="Q239" s="214">
        <v>0.065670000000000006</v>
      </c>
      <c r="R239" s="214">
        <f>Q239*H239</f>
        <v>0.52536000000000005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169</v>
      </c>
      <c r="AT239" s="216" t="s">
        <v>270</v>
      </c>
      <c r="AU239" s="216" t="s">
        <v>84</v>
      </c>
      <c r="AY239" s="18" t="s">
        <v>127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82</v>
      </c>
      <c r="BK239" s="217">
        <f>ROUND(I239*H239,2)</f>
        <v>0</v>
      </c>
      <c r="BL239" s="18" t="s">
        <v>148</v>
      </c>
      <c r="BM239" s="216" t="s">
        <v>825</v>
      </c>
    </row>
    <row r="240" s="2" customFormat="1" ht="24.15" customHeight="1">
      <c r="A240" s="39"/>
      <c r="B240" s="40"/>
      <c r="C240" s="205" t="s">
        <v>534</v>
      </c>
      <c r="D240" s="205" t="s">
        <v>130</v>
      </c>
      <c r="E240" s="206" t="s">
        <v>502</v>
      </c>
      <c r="F240" s="207" t="s">
        <v>503</v>
      </c>
      <c r="G240" s="208" t="s">
        <v>389</v>
      </c>
      <c r="H240" s="209">
        <v>148</v>
      </c>
      <c r="I240" s="210"/>
      <c r="J240" s="211">
        <f>ROUND(I240*H240,2)</f>
        <v>0</v>
      </c>
      <c r="K240" s="207" t="s">
        <v>134</v>
      </c>
      <c r="L240" s="45"/>
      <c r="M240" s="212" t="s">
        <v>19</v>
      </c>
      <c r="N240" s="213" t="s">
        <v>45</v>
      </c>
      <c r="O240" s="85"/>
      <c r="P240" s="214">
        <f>O240*H240</f>
        <v>0</v>
      </c>
      <c r="Q240" s="214">
        <v>0.1295</v>
      </c>
      <c r="R240" s="214">
        <f>Q240*H240</f>
        <v>19.166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148</v>
      </c>
      <c r="AT240" s="216" t="s">
        <v>130</v>
      </c>
      <c r="AU240" s="216" t="s">
        <v>84</v>
      </c>
      <c r="AY240" s="18" t="s">
        <v>127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82</v>
      </c>
      <c r="BK240" s="217">
        <f>ROUND(I240*H240,2)</f>
        <v>0</v>
      </c>
      <c r="BL240" s="18" t="s">
        <v>148</v>
      </c>
      <c r="BM240" s="216" t="s">
        <v>826</v>
      </c>
    </row>
    <row r="241" s="2" customFormat="1" ht="14.4" customHeight="1">
      <c r="A241" s="39"/>
      <c r="B241" s="40"/>
      <c r="C241" s="258" t="s">
        <v>538</v>
      </c>
      <c r="D241" s="258" t="s">
        <v>270</v>
      </c>
      <c r="E241" s="259" t="s">
        <v>506</v>
      </c>
      <c r="F241" s="260" t="s">
        <v>507</v>
      </c>
      <c r="G241" s="261" t="s">
        <v>389</v>
      </c>
      <c r="H241" s="262">
        <v>143.16999999999999</v>
      </c>
      <c r="I241" s="263"/>
      <c r="J241" s="264">
        <f>ROUND(I241*H241,2)</f>
        <v>0</v>
      </c>
      <c r="K241" s="260" t="s">
        <v>134</v>
      </c>
      <c r="L241" s="265"/>
      <c r="M241" s="266" t="s">
        <v>19</v>
      </c>
      <c r="N241" s="267" t="s">
        <v>45</v>
      </c>
      <c r="O241" s="85"/>
      <c r="P241" s="214">
        <f>O241*H241</f>
        <v>0</v>
      </c>
      <c r="Q241" s="214">
        <v>0.056120000000000003</v>
      </c>
      <c r="R241" s="214">
        <f>Q241*H241</f>
        <v>8.0347004000000002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169</v>
      </c>
      <c r="AT241" s="216" t="s">
        <v>270</v>
      </c>
      <c r="AU241" s="216" t="s">
        <v>84</v>
      </c>
      <c r="AY241" s="18" t="s">
        <v>127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82</v>
      </c>
      <c r="BK241" s="217">
        <f>ROUND(I241*H241,2)</f>
        <v>0</v>
      </c>
      <c r="BL241" s="18" t="s">
        <v>148</v>
      </c>
      <c r="BM241" s="216" t="s">
        <v>827</v>
      </c>
    </row>
    <row r="242" s="13" customFormat="1">
      <c r="A242" s="13"/>
      <c r="B242" s="223"/>
      <c r="C242" s="224"/>
      <c r="D242" s="218" t="s">
        <v>204</v>
      </c>
      <c r="E242" s="225" t="s">
        <v>19</v>
      </c>
      <c r="F242" s="226" t="s">
        <v>828</v>
      </c>
      <c r="G242" s="224"/>
      <c r="H242" s="227">
        <v>139</v>
      </c>
      <c r="I242" s="228"/>
      <c r="J242" s="224"/>
      <c r="K242" s="224"/>
      <c r="L242" s="229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204</v>
      </c>
      <c r="AU242" s="233" t="s">
        <v>84</v>
      </c>
      <c r="AV242" s="13" t="s">
        <v>84</v>
      </c>
      <c r="AW242" s="13" t="s">
        <v>35</v>
      </c>
      <c r="AX242" s="13" t="s">
        <v>82</v>
      </c>
      <c r="AY242" s="233" t="s">
        <v>127</v>
      </c>
    </row>
    <row r="243" s="13" customFormat="1">
      <c r="A243" s="13"/>
      <c r="B243" s="223"/>
      <c r="C243" s="224"/>
      <c r="D243" s="218" t="s">
        <v>204</v>
      </c>
      <c r="E243" s="224"/>
      <c r="F243" s="226" t="s">
        <v>829</v>
      </c>
      <c r="G243" s="224"/>
      <c r="H243" s="227">
        <v>143.16999999999999</v>
      </c>
      <c r="I243" s="228"/>
      <c r="J243" s="224"/>
      <c r="K243" s="224"/>
      <c r="L243" s="229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204</v>
      </c>
      <c r="AU243" s="233" t="s">
        <v>84</v>
      </c>
      <c r="AV243" s="13" t="s">
        <v>84</v>
      </c>
      <c r="AW243" s="13" t="s">
        <v>4</v>
      </c>
      <c r="AX243" s="13" t="s">
        <v>82</v>
      </c>
      <c r="AY243" s="233" t="s">
        <v>127</v>
      </c>
    </row>
    <row r="244" s="2" customFormat="1" ht="14.4" customHeight="1">
      <c r="A244" s="39"/>
      <c r="B244" s="40"/>
      <c r="C244" s="258" t="s">
        <v>545</v>
      </c>
      <c r="D244" s="258" t="s">
        <v>270</v>
      </c>
      <c r="E244" s="259" t="s">
        <v>830</v>
      </c>
      <c r="F244" s="260" t="s">
        <v>831</v>
      </c>
      <c r="G244" s="261" t="s">
        <v>389</v>
      </c>
      <c r="H244" s="262">
        <v>9.2699999999999996</v>
      </c>
      <c r="I244" s="263"/>
      <c r="J244" s="264">
        <f>ROUND(I244*H244,2)</f>
        <v>0</v>
      </c>
      <c r="K244" s="260" t="s">
        <v>134</v>
      </c>
      <c r="L244" s="265"/>
      <c r="M244" s="266" t="s">
        <v>19</v>
      </c>
      <c r="N244" s="267" t="s">
        <v>45</v>
      </c>
      <c r="O244" s="85"/>
      <c r="P244" s="214">
        <f>O244*H244</f>
        <v>0</v>
      </c>
      <c r="Q244" s="214">
        <v>0.021999999999999999</v>
      </c>
      <c r="R244" s="214">
        <f>Q244*H244</f>
        <v>0.20393999999999998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169</v>
      </c>
      <c r="AT244" s="216" t="s">
        <v>270</v>
      </c>
      <c r="AU244" s="216" t="s">
        <v>84</v>
      </c>
      <c r="AY244" s="18" t="s">
        <v>127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82</v>
      </c>
      <c r="BK244" s="217">
        <f>ROUND(I244*H244,2)</f>
        <v>0</v>
      </c>
      <c r="BL244" s="18" t="s">
        <v>148</v>
      </c>
      <c r="BM244" s="216" t="s">
        <v>832</v>
      </c>
    </row>
    <row r="245" s="13" customFormat="1">
      <c r="A245" s="13"/>
      <c r="B245" s="223"/>
      <c r="C245" s="224"/>
      <c r="D245" s="218" t="s">
        <v>204</v>
      </c>
      <c r="E245" s="224"/>
      <c r="F245" s="226" t="s">
        <v>833</v>
      </c>
      <c r="G245" s="224"/>
      <c r="H245" s="227">
        <v>9.2699999999999996</v>
      </c>
      <c r="I245" s="228"/>
      <c r="J245" s="224"/>
      <c r="K245" s="224"/>
      <c r="L245" s="229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204</v>
      </c>
      <c r="AU245" s="233" t="s">
        <v>84</v>
      </c>
      <c r="AV245" s="13" t="s">
        <v>84</v>
      </c>
      <c r="AW245" s="13" t="s">
        <v>4</v>
      </c>
      <c r="AX245" s="13" t="s">
        <v>82</v>
      </c>
      <c r="AY245" s="233" t="s">
        <v>127</v>
      </c>
    </row>
    <row r="246" s="2" customFormat="1" ht="24.15" customHeight="1">
      <c r="A246" s="39"/>
      <c r="B246" s="40"/>
      <c r="C246" s="205" t="s">
        <v>549</v>
      </c>
      <c r="D246" s="205" t="s">
        <v>130</v>
      </c>
      <c r="E246" s="206" t="s">
        <v>512</v>
      </c>
      <c r="F246" s="207" t="s">
        <v>513</v>
      </c>
      <c r="G246" s="208" t="s">
        <v>389</v>
      </c>
      <c r="H246" s="209">
        <v>30</v>
      </c>
      <c r="I246" s="210"/>
      <c r="J246" s="211">
        <f>ROUND(I246*H246,2)</f>
        <v>0</v>
      </c>
      <c r="K246" s="207" t="s">
        <v>134</v>
      </c>
      <c r="L246" s="45"/>
      <c r="M246" s="212" t="s">
        <v>19</v>
      </c>
      <c r="N246" s="213" t="s">
        <v>45</v>
      </c>
      <c r="O246" s="85"/>
      <c r="P246" s="214">
        <f>O246*H246</f>
        <v>0</v>
      </c>
      <c r="Q246" s="214">
        <v>0.34612999999999999</v>
      </c>
      <c r="R246" s="214">
        <f>Q246*H246</f>
        <v>10.383900000000001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148</v>
      </c>
      <c r="AT246" s="216" t="s">
        <v>130</v>
      </c>
      <c r="AU246" s="216" t="s">
        <v>84</v>
      </c>
      <c r="AY246" s="18" t="s">
        <v>127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82</v>
      </c>
      <c r="BK246" s="217">
        <f>ROUND(I246*H246,2)</f>
        <v>0</v>
      </c>
      <c r="BL246" s="18" t="s">
        <v>148</v>
      </c>
      <c r="BM246" s="216" t="s">
        <v>834</v>
      </c>
    </row>
    <row r="247" s="2" customFormat="1" ht="14.4" customHeight="1">
      <c r="A247" s="39"/>
      <c r="B247" s="40"/>
      <c r="C247" s="258" t="s">
        <v>556</v>
      </c>
      <c r="D247" s="258" t="s">
        <v>270</v>
      </c>
      <c r="E247" s="259" t="s">
        <v>516</v>
      </c>
      <c r="F247" s="260" t="s">
        <v>517</v>
      </c>
      <c r="G247" s="261" t="s">
        <v>389</v>
      </c>
      <c r="H247" s="262">
        <v>26</v>
      </c>
      <c r="I247" s="263"/>
      <c r="J247" s="264">
        <f>ROUND(I247*H247,2)</f>
        <v>0</v>
      </c>
      <c r="K247" s="260" t="s">
        <v>134</v>
      </c>
      <c r="L247" s="265"/>
      <c r="M247" s="266" t="s">
        <v>19</v>
      </c>
      <c r="N247" s="267" t="s">
        <v>45</v>
      </c>
      <c r="O247" s="85"/>
      <c r="P247" s="214">
        <f>O247*H247</f>
        <v>0</v>
      </c>
      <c r="Q247" s="214">
        <v>0.22500000000000001</v>
      </c>
      <c r="R247" s="214">
        <f>Q247*H247</f>
        <v>5.8500000000000005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169</v>
      </c>
      <c r="AT247" s="216" t="s">
        <v>270</v>
      </c>
      <c r="AU247" s="216" t="s">
        <v>84</v>
      </c>
      <c r="AY247" s="18" t="s">
        <v>127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82</v>
      </c>
      <c r="BK247" s="217">
        <f>ROUND(I247*H247,2)</f>
        <v>0</v>
      </c>
      <c r="BL247" s="18" t="s">
        <v>148</v>
      </c>
      <c r="BM247" s="216" t="s">
        <v>835</v>
      </c>
    </row>
    <row r="248" s="13" customFormat="1">
      <c r="A248" s="13"/>
      <c r="B248" s="223"/>
      <c r="C248" s="224"/>
      <c r="D248" s="218" t="s">
        <v>204</v>
      </c>
      <c r="E248" s="225" t="s">
        <v>19</v>
      </c>
      <c r="F248" s="226" t="s">
        <v>836</v>
      </c>
      <c r="G248" s="224"/>
      <c r="H248" s="227">
        <v>26</v>
      </c>
      <c r="I248" s="228"/>
      <c r="J248" s="224"/>
      <c r="K248" s="224"/>
      <c r="L248" s="229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204</v>
      </c>
      <c r="AU248" s="233" t="s">
        <v>84</v>
      </c>
      <c r="AV248" s="13" t="s">
        <v>84</v>
      </c>
      <c r="AW248" s="13" t="s">
        <v>35</v>
      </c>
      <c r="AX248" s="13" t="s">
        <v>82</v>
      </c>
      <c r="AY248" s="233" t="s">
        <v>127</v>
      </c>
    </row>
    <row r="249" s="2" customFormat="1" ht="14.4" customHeight="1">
      <c r="A249" s="39"/>
      <c r="B249" s="40"/>
      <c r="C249" s="258" t="s">
        <v>837</v>
      </c>
      <c r="D249" s="258" t="s">
        <v>270</v>
      </c>
      <c r="E249" s="259" t="s">
        <v>521</v>
      </c>
      <c r="F249" s="260" t="s">
        <v>522</v>
      </c>
      <c r="G249" s="261" t="s">
        <v>389</v>
      </c>
      <c r="H249" s="262">
        <v>4</v>
      </c>
      <c r="I249" s="263"/>
      <c r="J249" s="264">
        <f>ROUND(I249*H249,2)</f>
        <v>0</v>
      </c>
      <c r="K249" s="260" t="s">
        <v>134</v>
      </c>
      <c r="L249" s="265"/>
      <c r="M249" s="266" t="s">
        <v>19</v>
      </c>
      <c r="N249" s="267" t="s">
        <v>45</v>
      </c>
      <c r="O249" s="85"/>
      <c r="P249" s="214">
        <f>O249*H249</f>
        <v>0</v>
      </c>
      <c r="Q249" s="214">
        <v>0.14999999999999999</v>
      </c>
      <c r="R249" s="214">
        <f>Q249*H249</f>
        <v>0.59999999999999998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169</v>
      </c>
      <c r="AT249" s="216" t="s">
        <v>270</v>
      </c>
      <c r="AU249" s="216" t="s">
        <v>84</v>
      </c>
      <c r="AY249" s="18" t="s">
        <v>127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82</v>
      </c>
      <c r="BK249" s="217">
        <f>ROUND(I249*H249,2)</f>
        <v>0</v>
      </c>
      <c r="BL249" s="18" t="s">
        <v>148</v>
      </c>
      <c r="BM249" s="216" t="s">
        <v>838</v>
      </c>
    </row>
    <row r="250" s="13" customFormat="1">
      <c r="A250" s="13"/>
      <c r="B250" s="223"/>
      <c r="C250" s="224"/>
      <c r="D250" s="218" t="s">
        <v>204</v>
      </c>
      <c r="E250" s="225" t="s">
        <v>19</v>
      </c>
      <c r="F250" s="226" t="s">
        <v>148</v>
      </c>
      <c r="G250" s="224"/>
      <c r="H250" s="227">
        <v>4</v>
      </c>
      <c r="I250" s="228"/>
      <c r="J250" s="224"/>
      <c r="K250" s="224"/>
      <c r="L250" s="229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204</v>
      </c>
      <c r="AU250" s="233" t="s">
        <v>84</v>
      </c>
      <c r="AV250" s="13" t="s">
        <v>84</v>
      </c>
      <c r="AW250" s="13" t="s">
        <v>35</v>
      </c>
      <c r="AX250" s="13" t="s">
        <v>82</v>
      </c>
      <c r="AY250" s="233" t="s">
        <v>127</v>
      </c>
    </row>
    <row r="251" s="2" customFormat="1" ht="14.4" customHeight="1">
      <c r="A251" s="39"/>
      <c r="B251" s="40"/>
      <c r="C251" s="205" t="s">
        <v>839</v>
      </c>
      <c r="D251" s="205" t="s">
        <v>130</v>
      </c>
      <c r="E251" s="206" t="s">
        <v>535</v>
      </c>
      <c r="F251" s="207" t="s">
        <v>536</v>
      </c>
      <c r="G251" s="208" t="s">
        <v>389</v>
      </c>
      <c r="H251" s="209">
        <v>211</v>
      </c>
      <c r="I251" s="210"/>
      <c r="J251" s="211">
        <f>ROUND(I251*H251,2)</f>
        <v>0</v>
      </c>
      <c r="K251" s="207" t="s">
        <v>134</v>
      </c>
      <c r="L251" s="45"/>
      <c r="M251" s="212" t="s">
        <v>19</v>
      </c>
      <c r="N251" s="213" t="s">
        <v>45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148</v>
      </c>
      <c r="AT251" s="216" t="s">
        <v>130</v>
      </c>
      <c r="AU251" s="216" t="s">
        <v>84</v>
      </c>
      <c r="AY251" s="18" t="s">
        <v>127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82</v>
      </c>
      <c r="BK251" s="217">
        <f>ROUND(I251*H251,2)</f>
        <v>0</v>
      </c>
      <c r="BL251" s="18" t="s">
        <v>148</v>
      </c>
      <c r="BM251" s="216" t="s">
        <v>840</v>
      </c>
    </row>
    <row r="252" s="13" customFormat="1">
      <c r="A252" s="13"/>
      <c r="B252" s="223"/>
      <c r="C252" s="224"/>
      <c r="D252" s="218" t="s">
        <v>204</v>
      </c>
      <c r="E252" s="225" t="s">
        <v>19</v>
      </c>
      <c r="F252" s="226" t="s">
        <v>841</v>
      </c>
      <c r="G252" s="224"/>
      <c r="H252" s="227">
        <v>211</v>
      </c>
      <c r="I252" s="228"/>
      <c r="J252" s="224"/>
      <c r="K252" s="224"/>
      <c r="L252" s="229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204</v>
      </c>
      <c r="AU252" s="233" t="s">
        <v>84</v>
      </c>
      <c r="AV252" s="13" t="s">
        <v>84</v>
      </c>
      <c r="AW252" s="13" t="s">
        <v>35</v>
      </c>
      <c r="AX252" s="13" t="s">
        <v>82</v>
      </c>
      <c r="AY252" s="233" t="s">
        <v>127</v>
      </c>
    </row>
    <row r="253" s="2" customFormat="1" ht="24.15" customHeight="1">
      <c r="A253" s="39"/>
      <c r="B253" s="40"/>
      <c r="C253" s="205" t="s">
        <v>842</v>
      </c>
      <c r="D253" s="205" t="s">
        <v>130</v>
      </c>
      <c r="E253" s="206" t="s">
        <v>526</v>
      </c>
      <c r="F253" s="207" t="s">
        <v>527</v>
      </c>
      <c r="G253" s="208" t="s">
        <v>389</v>
      </c>
      <c r="H253" s="209">
        <v>211</v>
      </c>
      <c r="I253" s="210"/>
      <c r="J253" s="211">
        <f>ROUND(I253*H253,2)</f>
        <v>0</v>
      </c>
      <c r="K253" s="207" t="s">
        <v>134</v>
      </c>
      <c r="L253" s="45"/>
      <c r="M253" s="212" t="s">
        <v>19</v>
      </c>
      <c r="N253" s="213" t="s">
        <v>45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148</v>
      </c>
      <c r="AT253" s="216" t="s">
        <v>130</v>
      </c>
      <c r="AU253" s="216" t="s">
        <v>84</v>
      </c>
      <c r="AY253" s="18" t="s">
        <v>127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82</v>
      </c>
      <c r="BK253" s="217">
        <f>ROUND(I253*H253,2)</f>
        <v>0</v>
      </c>
      <c r="BL253" s="18" t="s">
        <v>148</v>
      </c>
      <c r="BM253" s="216" t="s">
        <v>843</v>
      </c>
    </row>
    <row r="254" s="2" customFormat="1" ht="24.15" customHeight="1">
      <c r="A254" s="39"/>
      <c r="B254" s="40"/>
      <c r="C254" s="205" t="s">
        <v>844</v>
      </c>
      <c r="D254" s="205" t="s">
        <v>130</v>
      </c>
      <c r="E254" s="206" t="s">
        <v>531</v>
      </c>
      <c r="F254" s="207" t="s">
        <v>532</v>
      </c>
      <c r="G254" s="208" t="s">
        <v>389</v>
      </c>
      <c r="H254" s="209">
        <v>211</v>
      </c>
      <c r="I254" s="210"/>
      <c r="J254" s="211">
        <f>ROUND(I254*H254,2)</f>
        <v>0</v>
      </c>
      <c r="K254" s="207" t="s">
        <v>134</v>
      </c>
      <c r="L254" s="45"/>
      <c r="M254" s="212" t="s">
        <v>19</v>
      </c>
      <c r="N254" s="213" t="s">
        <v>45</v>
      </c>
      <c r="O254" s="85"/>
      <c r="P254" s="214">
        <f>O254*H254</f>
        <v>0</v>
      </c>
      <c r="Q254" s="214">
        <v>0.00060999999999999997</v>
      </c>
      <c r="R254" s="214">
        <f>Q254*H254</f>
        <v>0.12870999999999999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148</v>
      </c>
      <c r="AT254" s="216" t="s">
        <v>130</v>
      </c>
      <c r="AU254" s="216" t="s">
        <v>84</v>
      </c>
      <c r="AY254" s="18" t="s">
        <v>127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82</v>
      </c>
      <c r="BK254" s="217">
        <f>ROUND(I254*H254,2)</f>
        <v>0</v>
      </c>
      <c r="BL254" s="18" t="s">
        <v>148</v>
      </c>
      <c r="BM254" s="216" t="s">
        <v>845</v>
      </c>
    </row>
    <row r="255" s="2" customFormat="1" ht="24.15" customHeight="1">
      <c r="A255" s="39"/>
      <c r="B255" s="40"/>
      <c r="C255" s="205" t="s">
        <v>846</v>
      </c>
      <c r="D255" s="205" t="s">
        <v>130</v>
      </c>
      <c r="E255" s="206" t="s">
        <v>847</v>
      </c>
      <c r="F255" s="207" t="s">
        <v>848</v>
      </c>
      <c r="G255" s="208" t="s">
        <v>389</v>
      </c>
      <c r="H255" s="209">
        <v>6</v>
      </c>
      <c r="I255" s="210"/>
      <c r="J255" s="211">
        <f>ROUND(I255*H255,2)</f>
        <v>0</v>
      </c>
      <c r="K255" s="207" t="s">
        <v>134</v>
      </c>
      <c r="L255" s="45"/>
      <c r="M255" s="212" t="s">
        <v>19</v>
      </c>
      <c r="N255" s="213" t="s">
        <v>45</v>
      </c>
      <c r="O255" s="85"/>
      <c r="P255" s="214">
        <f>O255*H255</f>
        <v>0</v>
      </c>
      <c r="Q255" s="214">
        <v>0.14760999999999999</v>
      </c>
      <c r="R255" s="214">
        <f>Q255*H255</f>
        <v>0.88565999999999989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148</v>
      </c>
      <c r="AT255" s="216" t="s">
        <v>130</v>
      </c>
      <c r="AU255" s="216" t="s">
        <v>84</v>
      </c>
      <c r="AY255" s="18" t="s">
        <v>127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82</v>
      </c>
      <c r="BK255" s="217">
        <f>ROUND(I255*H255,2)</f>
        <v>0</v>
      </c>
      <c r="BL255" s="18" t="s">
        <v>148</v>
      </c>
      <c r="BM255" s="216" t="s">
        <v>849</v>
      </c>
    </row>
    <row r="256" s="2" customFormat="1" ht="14.4" customHeight="1">
      <c r="A256" s="39"/>
      <c r="B256" s="40"/>
      <c r="C256" s="258" t="s">
        <v>850</v>
      </c>
      <c r="D256" s="258" t="s">
        <v>270</v>
      </c>
      <c r="E256" s="259" t="s">
        <v>851</v>
      </c>
      <c r="F256" s="260" t="s">
        <v>852</v>
      </c>
      <c r="G256" s="261" t="s">
        <v>389</v>
      </c>
      <c r="H256" s="262">
        <v>6.5999999999999996</v>
      </c>
      <c r="I256" s="263"/>
      <c r="J256" s="264">
        <f>ROUND(I256*H256,2)</f>
        <v>0</v>
      </c>
      <c r="K256" s="260" t="s">
        <v>19</v>
      </c>
      <c r="L256" s="265"/>
      <c r="M256" s="266" t="s">
        <v>19</v>
      </c>
      <c r="N256" s="267" t="s">
        <v>45</v>
      </c>
      <c r="O256" s="85"/>
      <c r="P256" s="214">
        <f>O256*H256</f>
        <v>0</v>
      </c>
      <c r="Q256" s="214">
        <v>0.12726000000000001</v>
      </c>
      <c r="R256" s="214">
        <f>Q256*H256</f>
        <v>0.839916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169</v>
      </c>
      <c r="AT256" s="216" t="s">
        <v>270</v>
      </c>
      <c r="AU256" s="216" t="s">
        <v>84</v>
      </c>
      <c r="AY256" s="18" t="s">
        <v>127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82</v>
      </c>
      <c r="BK256" s="217">
        <f>ROUND(I256*H256,2)</f>
        <v>0</v>
      </c>
      <c r="BL256" s="18" t="s">
        <v>148</v>
      </c>
      <c r="BM256" s="216" t="s">
        <v>853</v>
      </c>
    </row>
    <row r="257" s="13" customFormat="1">
      <c r="A257" s="13"/>
      <c r="B257" s="223"/>
      <c r="C257" s="224"/>
      <c r="D257" s="218" t="s">
        <v>204</v>
      </c>
      <c r="E257" s="224"/>
      <c r="F257" s="226" t="s">
        <v>854</v>
      </c>
      <c r="G257" s="224"/>
      <c r="H257" s="227">
        <v>6.5999999999999996</v>
      </c>
      <c r="I257" s="228"/>
      <c r="J257" s="224"/>
      <c r="K257" s="224"/>
      <c r="L257" s="229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204</v>
      </c>
      <c r="AU257" s="233" t="s">
        <v>84</v>
      </c>
      <c r="AV257" s="13" t="s">
        <v>84</v>
      </c>
      <c r="AW257" s="13" t="s">
        <v>4</v>
      </c>
      <c r="AX257" s="13" t="s">
        <v>82</v>
      </c>
      <c r="AY257" s="233" t="s">
        <v>127</v>
      </c>
    </row>
    <row r="258" s="2" customFormat="1" ht="24.15" customHeight="1">
      <c r="A258" s="39"/>
      <c r="B258" s="40"/>
      <c r="C258" s="205" t="s">
        <v>855</v>
      </c>
      <c r="D258" s="205" t="s">
        <v>130</v>
      </c>
      <c r="E258" s="206" t="s">
        <v>856</v>
      </c>
      <c r="F258" s="207" t="s">
        <v>857</v>
      </c>
      <c r="G258" s="208" t="s">
        <v>389</v>
      </c>
      <c r="H258" s="209">
        <v>76</v>
      </c>
      <c r="I258" s="210"/>
      <c r="J258" s="211">
        <f>ROUND(I258*H258,2)</f>
        <v>0</v>
      </c>
      <c r="K258" s="207" t="s">
        <v>134</v>
      </c>
      <c r="L258" s="45"/>
      <c r="M258" s="212" t="s">
        <v>19</v>
      </c>
      <c r="N258" s="213" t="s">
        <v>45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0.25</v>
      </c>
      <c r="T258" s="215">
        <f>S258*H258</f>
        <v>19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148</v>
      </c>
      <c r="AT258" s="216" t="s">
        <v>130</v>
      </c>
      <c r="AU258" s="216" t="s">
        <v>84</v>
      </c>
      <c r="AY258" s="18" t="s">
        <v>127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82</v>
      </c>
      <c r="BK258" s="217">
        <f>ROUND(I258*H258,2)</f>
        <v>0</v>
      </c>
      <c r="BL258" s="18" t="s">
        <v>148</v>
      </c>
      <c r="BM258" s="216" t="s">
        <v>858</v>
      </c>
    </row>
    <row r="259" s="13" customFormat="1">
      <c r="A259" s="13"/>
      <c r="B259" s="223"/>
      <c r="C259" s="224"/>
      <c r="D259" s="218" t="s">
        <v>204</v>
      </c>
      <c r="E259" s="225" t="s">
        <v>19</v>
      </c>
      <c r="F259" s="226" t="s">
        <v>859</v>
      </c>
      <c r="G259" s="224"/>
      <c r="H259" s="227">
        <v>76</v>
      </c>
      <c r="I259" s="228"/>
      <c r="J259" s="224"/>
      <c r="K259" s="224"/>
      <c r="L259" s="229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204</v>
      </c>
      <c r="AU259" s="233" t="s">
        <v>84</v>
      </c>
      <c r="AV259" s="13" t="s">
        <v>84</v>
      </c>
      <c r="AW259" s="13" t="s">
        <v>35</v>
      </c>
      <c r="AX259" s="13" t="s">
        <v>82</v>
      </c>
      <c r="AY259" s="233" t="s">
        <v>127</v>
      </c>
    </row>
    <row r="260" s="12" customFormat="1" ht="22.8" customHeight="1">
      <c r="A260" s="12"/>
      <c r="B260" s="189"/>
      <c r="C260" s="190"/>
      <c r="D260" s="191" t="s">
        <v>73</v>
      </c>
      <c r="E260" s="203" t="s">
        <v>543</v>
      </c>
      <c r="F260" s="203" t="s">
        <v>544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SUM(P261:P278)</f>
        <v>0</v>
      </c>
      <c r="Q260" s="197"/>
      <c r="R260" s="198">
        <f>SUM(R261:R278)</f>
        <v>0</v>
      </c>
      <c r="S260" s="197"/>
      <c r="T260" s="199">
        <f>SUM(T261:T278)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82</v>
      </c>
      <c r="AT260" s="201" t="s">
        <v>73</v>
      </c>
      <c r="AU260" s="201" t="s">
        <v>82</v>
      </c>
      <c r="AY260" s="200" t="s">
        <v>127</v>
      </c>
      <c r="BK260" s="202">
        <f>SUM(BK261:BK278)</f>
        <v>0</v>
      </c>
    </row>
    <row r="261" s="2" customFormat="1" ht="24.15" customHeight="1">
      <c r="A261" s="39"/>
      <c r="B261" s="40"/>
      <c r="C261" s="205" t="s">
        <v>860</v>
      </c>
      <c r="D261" s="205" t="s">
        <v>130</v>
      </c>
      <c r="E261" s="206" t="s">
        <v>546</v>
      </c>
      <c r="F261" s="207" t="s">
        <v>547</v>
      </c>
      <c r="G261" s="208" t="s">
        <v>255</v>
      </c>
      <c r="H261" s="209">
        <v>25.419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45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148</v>
      </c>
      <c r="AT261" s="216" t="s">
        <v>130</v>
      </c>
      <c r="AU261" s="216" t="s">
        <v>84</v>
      </c>
      <c r="AY261" s="18" t="s">
        <v>127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82</v>
      </c>
      <c r="BK261" s="217">
        <f>ROUND(I261*H261,2)</f>
        <v>0</v>
      </c>
      <c r="BL261" s="18" t="s">
        <v>148</v>
      </c>
      <c r="BM261" s="216" t="s">
        <v>861</v>
      </c>
    </row>
    <row r="262" s="13" customFormat="1">
      <c r="A262" s="13"/>
      <c r="B262" s="223"/>
      <c r="C262" s="224"/>
      <c r="D262" s="218" t="s">
        <v>204</v>
      </c>
      <c r="E262" s="225" t="s">
        <v>19</v>
      </c>
      <c r="F262" s="226" t="s">
        <v>862</v>
      </c>
      <c r="G262" s="224"/>
      <c r="H262" s="227">
        <v>25.419</v>
      </c>
      <c r="I262" s="228"/>
      <c r="J262" s="224"/>
      <c r="K262" s="224"/>
      <c r="L262" s="229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204</v>
      </c>
      <c r="AU262" s="233" t="s">
        <v>84</v>
      </c>
      <c r="AV262" s="13" t="s">
        <v>84</v>
      </c>
      <c r="AW262" s="13" t="s">
        <v>35</v>
      </c>
      <c r="AX262" s="13" t="s">
        <v>82</v>
      </c>
      <c r="AY262" s="233" t="s">
        <v>127</v>
      </c>
    </row>
    <row r="263" s="2" customFormat="1" ht="24.15" customHeight="1">
      <c r="A263" s="39"/>
      <c r="B263" s="40"/>
      <c r="C263" s="205" t="s">
        <v>863</v>
      </c>
      <c r="D263" s="205" t="s">
        <v>130</v>
      </c>
      <c r="E263" s="206" t="s">
        <v>662</v>
      </c>
      <c r="F263" s="207" t="s">
        <v>663</v>
      </c>
      <c r="G263" s="208" t="s">
        <v>255</v>
      </c>
      <c r="H263" s="209">
        <v>96.888999999999996</v>
      </c>
      <c r="I263" s="210"/>
      <c r="J263" s="211">
        <f>ROUND(I263*H263,2)</f>
        <v>0</v>
      </c>
      <c r="K263" s="207" t="s">
        <v>19</v>
      </c>
      <c r="L263" s="45"/>
      <c r="M263" s="212" t="s">
        <v>19</v>
      </c>
      <c r="N263" s="213" t="s">
        <v>45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148</v>
      </c>
      <c r="AT263" s="216" t="s">
        <v>130</v>
      </c>
      <c r="AU263" s="216" t="s">
        <v>84</v>
      </c>
      <c r="AY263" s="18" t="s">
        <v>127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82</v>
      </c>
      <c r="BK263" s="217">
        <f>ROUND(I263*H263,2)</f>
        <v>0</v>
      </c>
      <c r="BL263" s="18" t="s">
        <v>148</v>
      </c>
      <c r="BM263" s="216" t="s">
        <v>864</v>
      </c>
    </row>
    <row r="264" s="13" customFormat="1">
      <c r="A264" s="13"/>
      <c r="B264" s="223"/>
      <c r="C264" s="224"/>
      <c r="D264" s="218" t="s">
        <v>204</v>
      </c>
      <c r="E264" s="225" t="s">
        <v>19</v>
      </c>
      <c r="F264" s="226" t="s">
        <v>865</v>
      </c>
      <c r="G264" s="224"/>
      <c r="H264" s="227">
        <v>38.505000000000003</v>
      </c>
      <c r="I264" s="228"/>
      <c r="J264" s="224"/>
      <c r="K264" s="224"/>
      <c r="L264" s="229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204</v>
      </c>
      <c r="AU264" s="233" t="s">
        <v>84</v>
      </c>
      <c r="AV264" s="13" t="s">
        <v>84</v>
      </c>
      <c r="AW264" s="13" t="s">
        <v>35</v>
      </c>
      <c r="AX264" s="13" t="s">
        <v>74</v>
      </c>
      <c r="AY264" s="233" t="s">
        <v>127</v>
      </c>
    </row>
    <row r="265" s="13" customFormat="1">
      <c r="A265" s="13"/>
      <c r="B265" s="223"/>
      <c r="C265" s="224"/>
      <c r="D265" s="218" t="s">
        <v>204</v>
      </c>
      <c r="E265" s="225" t="s">
        <v>19</v>
      </c>
      <c r="F265" s="226" t="s">
        <v>866</v>
      </c>
      <c r="G265" s="224"/>
      <c r="H265" s="227">
        <v>2.2400000000000002</v>
      </c>
      <c r="I265" s="228"/>
      <c r="J265" s="224"/>
      <c r="K265" s="224"/>
      <c r="L265" s="229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3" t="s">
        <v>204</v>
      </c>
      <c r="AU265" s="233" t="s">
        <v>84</v>
      </c>
      <c r="AV265" s="13" t="s">
        <v>84</v>
      </c>
      <c r="AW265" s="13" t="s">
        <v>35</v>
      </c>
      <c r="AX265" s="13" t="s">
        <v>74</v>
      </c>
      <c r="AY265" s="233" t="s">
        <v>127</v>
      </c>
    </row>
    <row r="266" s="13" customFormat="1">
      <c r="A266" s="13"/>
      <c r="B266" s="223"/>
      <c r="C266" s="224"/>
      <c r="D266" s="218" t="s">
        <v>204</v>
      </c>
      <c r="E266" s="225" t="s">
        <v>19</v>
      </c>
      <c r="F266" s="226" t="s">
        <v>867</v>
      </c>
      <c r="G266" s="224"/>
      <c r="H266" s="227">
        <v>35.259999999999998</v>
      </c>
      <c r="I266" s="228"/>
      <c r="J266" s="224"/>
      <c r="K266" s="224"/>
      <c r="L266" s="229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204</v>
      </c>
      <c r="AU266" s="233" t="s">
        <v>84</v>
      </c>
      <c r="AV266" s="13" t="s">
        <v>84</v>
      </c>
      <c r="AW266" s="13" t="s">
        <v>35</v>
      </c>
      <c r="AX266" s="13" t="s">
        <v>74</v>
      </c>
      <c r="AY266" s="233" t="s">
        <v>127</v>
      </c>
    </row>
    <row r="267" s="13" customFormat="1">
      <c r="A267" s="13"/>
      <c r="B267" s="223"/>
      <c r="C267" s="224"/>
      <c r="D267" s="218" t="s">
        <v>204</v>
      </c>
      <c r="E267" s="225" t="s">
        <v>19</v>
      </c>
      <c r="F267" s="226" t="s">
        <v>868</v>
      </c>
      <c r="G267" s="224"/>
      <c r="H267" s="227">
        <v>19</v>
      </c>
      <c r="I267" s="228"/>
      <c r="J267" s="224"/>
      <c r="K267" s="224"/>
      <c r="L267" s="229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204</v>
      </c>
      <c r="AU267" s="233" t="s">
        <v>84</v>
      </c>
      <c r="AV267" s="13" t="s">
        <v>84</v>
      </c>
      <c r="AW267" s="13" t="s">
        <v>35</v>
      </c>
      <c r="AX267" s="13" t="s">
        <v>74</v>
      </c>
      <c r="AY267" s="233" t="s">
        <v>127</v>
      </c>
    </row>
    <row r="268" s="13" customFormat="1">
      <c r="A268" s="13"/>
      <c r="B268" s="223"/>
      <c r="C268" s="224"/>
      <c r="D268" s="218" t="s">
        <v>204</v>
      </c>
      <c r="E268" s="225" t="s">
        <v>19</v>
      </c>
      <c r="F268" s="226" t="s">
        <v>869</v>
      </c>
      <c r="G268" s="224"/>
      <c r="H268" s="227">
        <v>1.5840000000000001</v>
      </c>
      <c r="I268" s="228"/>
      <c r="J268" s="224"/>
      <c r="K268" s="224"/>
      <c r="L268" s="229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204</v>
      </c>
      <c r="AU268" s="233" t="s">
        <v>84</v>
      </c>
      <c r="AV268" s="13" t="s">
        <v>84</v>
      </c>
      <c r="AW268" s="13" t="s">
        <v>35</v>
      </c>
      <c r="AX268" s="13" t="s">
        <v>74</v>
      </c>
      <c r="AY268" s="233" t="s">
        <v>127</v>
      </c>
    </row>
    <row r="269" s="13" customFormat="1">
      <c r="A269" s="13"/>
      <c r="B269" s="223"/>
      <c r="C269" s="224"/>
      <c r="D269" s="218" t="s">
        <v>204</v>
      </c>
      <c r="E269" s="225" t="s">
        <v>19</v>
      </c>
      <c r="F269" s="226" t="s">
        <v>870</v>
      </c>
      <c r="G269" s="224"/>
      <c r="H269" s="227">
        <v>0.29999999999999999</v>
      </c>
      <c r="I269" s="228"/>
      <c r="J269" s="224"/>
      <c r="K269" s="224"/>
      <c r="L269" s="229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204</v>
      </c>
      <c r="AU269" s="233" t="s">
        <v>84</v>
      </c>
      <c r="AV269" s="13" t="s">
        <v>84</v>
      </c>
      <c r="AW269" s="13" t="s">
        <v>35</v>
      </c>
      <c r="AX269" s="13" t="s">
        <v>74</v>
      </c>
      <c r="AY269" s="233" t="s">
        <v>127</v>
      </c>
    </row>
    <row r="270" s="15" customFormat="1">
      <c r="A270" s="15"/>
      <c r="B270" s="247"/>
      <c r="C270" s="248"/>
      <c r="D270" s="218" t="s">
        <v>204</v>
      </c>
      <c r="E270" s="249" t="s">
        <v>19</v>
      </c>
      <c r="F270" s="250" t="s">
        <v>240</v>
      </c>
      <c r="G270" s="248"/>
      <c r="H270" s="251">
        <v>96.888999999999996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204</v>
      </c>
      <c r="AU270" s="257" t="s">
        <v>84</v>
      </c>
      <c r="AV270" s="15" t="s">
        <v>148</v>
      </c>
      <c r="AW270" s="15" t="s">
        <v>35</v>
      </c>
      <c r="AX270" s="15" t="s">
        <v>82</v>
      </c>
      <c r="AY270" s="257" t="s">
        <v>127</v>
      </c>
    </row>
    <row r="271" s="2" customFormat="1" ht="24.15" customHeight="1">
      <c r="A271" s="39"/>
      <c r="B271" s="40"/>
      <c r="C271" s="205" t="s">
        <v>871</v>
      </c>
      <c r="D271" s="205" t="s">
        <v>130</v>
      </c>
      <c r="E271" s="206" t="s">
        <v>872</v>
      </c>
      <c r="F271" s="207" t="s">
        <v>873</v>
      </c>
      <c r="G271" s="208" t="s">
        <v>255</v>
      </c>
      <c r="H271" s="209">
        <v>94.349000000000004</v>
      </c>
      <c r="I271" s="210"/>
      <c r="J271" s="211">
        <f>ROUND(I271*H271,2)</f>
        <v>0</v>
      </c>
      <c r="K271" s="207" t="s">
        <v>134</v>
      </c>
      <c r="L271" s="45"/>
      <c r="M271" s="212" t="s">
        <v>19</v>
      </c>
      <c r="N271" s="213" t="s">
        <v>45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148</v>
      </c>
      <c r="AT271" s="216" t="s">
        <v>130</v>
      </c>
      <c r="AU271" s="216" t="s">
        <v>84</v>
      </c>
      <c r="AY271" s="18" t="s">
        <v>127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82</v>
      </c>
      <c r="BK271" s="217">
        <f>ROUND(I271*H271,2)</f>
        <v>0</v>
      </c>
      <c r="BL271" s="18" t="s">
        <v>148</v>
      </c>
      <c r="BM271" s="216" t="s">
        <v>874</v>
      </c>
    </row>
    <row r="272" s="13" customFormat="1">
      <c r="A272" s="13"/>
      <c r="B272" s="223"/>
      <c r="C272" s="224"/>
      <c r="D272" s="218" t="s">
        <v>204</v>
      </c>
      <c r="E272" s="225" t="s">
        <v>19</v>
      </c>
      <c r="F272" s="226" t="s">
        <v>865</v>
      </c>
      <c r="G272" s="224"/>
      <c r="H272" s="227">
        <v>38.505000000000003</v>
      </c>
      <c r="I272" s="228"/>
      <c r="J272" s="224"/>
      <c r="K272" s="224"/>
      <c r="L272" s="229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204</v>
      </c>
      <c r="AU272" s="233" t="s">
        <v>84</v>
      </c>
      <c r="AV272" s="13" t="s">
        <v>84</v>
      </c>
      <c r="AW272" s="13" t="s">
        <v>35</v>
      </c>
      <c r="AX272" s="13" t="s">
        <v>74</v>
      </c>
      <c r="AY272" s="233" t="s">
        <v>127</v>
      </c>
    </row>
    <row r="273" s="13" customFormat="1">
      <c r="A273" s="13"/>
      <c r="B273" s="223"/>
      <c r="C273" s="224"/>
      <c r="D273" s="218" t="s">
        <v>204</v>
      </c>
      <c r="E273" s="225" t="s">
        <v>19</v>
      </c>
      <c r="F273" s="226" t="s">
        <v>867</v>
      </c>
      <c r="G273" s="224"/>
      <c r="H273" s="227">
        <v>35.259999999999998</v>
      </c>
      <c r="I273" s="228"/>
      <c r="J273" s="224"/>
      <c r="K273" s="224"/>
      <c r="L273" s="229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204</v>
      </c>
      <c r="AU273" s="233" t="s">
        <v>84</v>
      </c>
      <c r="AV273" s="13" t="s">
        <v>84</v>
      </c>
      <c r="AW273" s="13" t="s">
        <v>35</v>
      </c>
      <c r="AX273" s="13" t="s">
        <v>74</v>
      </c>
      <c r="AY273" s="233" t="s">
        <v>127</v>
      </c>
    </row>
    <row r="274" s="13" customFormat="1">
      <c r="A274" s="13"/>
      <c r="B274" s="223"/>
      <c r="C274" s="224"/>
      <c r="D274" s="218" t="s">
        <v>204</v>
      </c>
      <c r="E274" s="225" t="s">
        <v>19</v>
      </c>
      <c r="F274" s="226" t="s">
        <v>868</v>
      </c>
      <c r="G274" s="224"/>
      <c r="H274" s="227">
        <v>19</v>
      </c>
      <c r="I274" s="228"/>
      <c r="J274" s="224"/>
      <c r="K274" s="224"/>
      <c r="L274" s="229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204</v>
      </c>
      <c r="AU274" s="233" t="s">
        <v>84</v>
      </c>
      <c r="AV274" s="13" t="s">
        <v>84</v>
      </c>
      <c r="AW274" s="13" t="s">
        <v>35</v>
      </c>
      <c r="AX274" s="13" t="s">
        <v>74</v>
      </c>
      <c r="AY274" s="233" t="s">
        <v>127</v>
      </c>
    </row>
    <row r="275" s="13" customFormat="1">
      <c r="A275" s="13"/>
      <c r="B275" s="223"/>
      <c r="C275" s="224"/>
      <c r="D275" s="218" t="s">
        <v>204</v>
      </c>
      <c r="E275" s="225" t="s">
        <v>19</v>
      </c>
      <c r="F275" s="226" t="s">
        <v>869</v>
      </c>
      <c r="G275" s="224"/>
      <c r="H275" s="227">
        <v>1.5840000000000001</v>
      </c>
      <c r="I275" s="228"/>
      <c r="J275" s="224"/>
      <c r="K275" s="224"/>
      <c r="L275" s="229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204</v>
      </c>
      <c r="AU275" s="233" t="s">
        <v>84</v>
      </c>
      <c r="AV275" s="13" t="s">
        <v>84</v>
      </c>
      <c r="AW275" s="13" t="s">
        <v>35</v>
      </c>
      <c r="AX275" s="13" t="s">
        <v>74</v>
      </c>
      <c r="AY275" s="233" t="s">
        <v>127</v>
      </c>
    </row>
    <row r="276" s="15" customFormat="1">
      <c r="A276" s="15"/>
      <c r="B276" s="247"/>
      <c r="C276" s="248"/>
      <c r="D276" s="218" t="s">
        <v>204</v>
      </c>
      <c r="E276" s="249" t="s">
        <v>19</v>
      </c>
      <c r="F276" s="250" t="s">
        <v>240</v>
      </c>
      <c r="G276" s="248"/>
      <c r="H276" s="251">
        <v>94.349000000000004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7" t="s">
        <v>204</v>
      </c>
      <c r="AU276" s="257" t="s">
        <v>84</v>
      </c>
      <c r="AV276" s="15" t="s">
        <v>148</v>
      </c>
      <c r="AW276" s="15" t="s">
        <v>35</v>
      </c>
      <c r="AX276" s="15" t="s">
        <v>82</v>
      </c>
      <c r="AY276" s="257" t="s">
        <v>127</v>
      </c>
    </row>
    <row r="277" s="2" customFormat="1" ht="24.15" customHeight="1">
      <c r="A277" s="39"/>
      <c r="B277" s="40"/>
      <c r="C277" s="205" t="s">
        <v>875</v>
      </c>
      <c r="D277" s="205" t="s">
        <v>130</v>
      </c>
      <c r="E277" s="206" t="s">
        <v>550</v>
      </c>
      <c r="F277" s="207" t="s">
        <v>551</v>
      </c>
      <c r="G277" s="208" t="s">
        <v>255</v>
      </c>
      <c r="H277" s="209">
        <v>25.419</v>
      </c>
      <c r="I277" s="210"/>
      <c r="J277" s="211">
        <f>ROUND(I277*H277,2)</f>
        <v>0</v>
      </c>
      <c r="K277" s="207" t="s">
        <v>134</v>
      </c>
      <c r="L277" s="45"/>
      <c r="M277" s="212" t="s">
        <v>19</v>
      </c>
      <c r="N277" s="213" t="s">
        <v>45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148</v>
      </c>
      <c r="AT277" s="216" t="s">
        <v>130</v>
      </c>
      <c r="AU277" s="216" t="s">
        <v>84</v>
      </c>
      <c r="AY277" s="18" t="s">
        <v>127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82</v>
      </c>
      <c r="BK277" s="217">
        <f>ROUND(I277*H277,2)</f>
        <v>0</v>
      </c>
      <c r="BL277" s="18" t="s">
        <v>148</v>
      </c>
      <c r="BM277" s="216" t="s">
        <v>876</v>
      </c>
    </row>
    <row r="278" s="13" customFormat="1">
      <c r="A278" s="13"/>
      <c r="B278" s="223"/>
      <c r="C278" s="224"/>
      <c r="D278" s="218" t="s">
        <v>204</v>
      </c>
      <c r="E278" s="225" t="s">
        <v>19</v>
      </c>
      <c r="F278" s="226" t="s">
        <v>862</v>
      </c>
      <c r="G278" s="224"/>
      <c r="H278" s="227">
        <v>25.419</v>
      </c>
      <c r="I278" s="228"/>
      <c r="J278" s="224"/>
      <c r="K278" s="224"/>
      <c r="L278" s="229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204</v>
      </c>
      <c r="AU278" s="233" t="s">
        <v>84</v>
      </c>
      <c r="AV278" s="13" t="s">
        <v>84</v>
      </c>
      <c r="AW278" s="13" t="s">
        <v>35</v>
      </c>
      <c r="AX278" s="13" t="s">
        <v>82</v>
      </c>
      <c r="AY278" s="233" t="s">
        <v>127</v>
      </c>
    </row>
    <row r="279" s="12" customFormat="1" ht="22.8" customHeight="1">
      <c r="A279" s="12"/>
      <c r="B279" s="189"/>
      <c r="C279" s="190"/>
      <c r="D279" s="191" t="s">
        <v>73</v>
      </c>
      <c r="E279" s="203" t="s">
        <v>554</v>
      </c>
      <c r="F279" s="203" t="s">
        <v>555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P280</f>
        <v>0</v>
      </c>
      <c r="Q279" s="197"/>
      <c r="R279" s="198">
        <f>R280</f>
        <v>0</v>
      </c>
      <c r="S279" s="197"/>
      <c r="T279" s="199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82</v>
      </c>
      <c r="AT279" s="201" t="s">
        <v>73</v>
      </c>
      <c r="AU279" s="201" t="s">
        <v>82</v>
      </c>
      <c r="AY279" s="200" t="s">
        <v>127</v>
      </c>
      <c r="BK279" s="202">
        <f>BK280</f>
        <v>0</v>
      </c>
    </row>
    <row r="280" s="2" customFormat="1" ht="24.15" customHeight="1">
      <c r="A280" s="39"/>
      <c r="B280" s="40"/>
      <c r="C280" s="205" t="s">
        <v>877</v>
      </c>
      <c r="D280" s="205" t="s">
        <v>130</v>
      </c>
      <c r="E280" s="206" t="s">
        <v>557</v>
      </c>
      <c r="F280" s="207" t="s">
        <v>558</v>
      </c>
      <c r="G280" s="208" t="s">
        <v>255</v>
      </c>
      <c r="H280" s="209">
        <v>277.50900000000001</v>
      </c>
      <c r="I280" s="210"/>
      <c r="J280" s="211">
        <f>ROUND(I280*H280,2)</f>
        <v>0</v>
      </c>
      <c r="K280" s="207" t="s">
        <v>134</v>
      </c>
      <c r="L280" s="45"/>
      <c r="M280" s="268" t="s">
        <v>19</v>
      </c>
      <c r="N280" s="269" t="s">
        <v>45</v>
      </c>
      <c r="O280" s="270"/>
      <c r="P280" s="271">
        <f>O280*H280</f>
        <v>0</v>
      </c>
      <c r="Q280" s="271">
        <v>0</v>
      </c>
      <c r="R280" s="271">
        <f>Q280*H280</f>
        <v>0</v>
      </c>
      <c r="S280" s="271">
        <v>0</v>
      </c>
      <c r="T280" s="27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148</v>
      </c>
      <c r="AT280" s="216" t="s">
        <v>130</v>
      </c>
      <c r="AU280" s="216" t="s">
        <v>84</v>
      </c>
      <c r="AY280" s="18" t="s">
        <v>127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82</v>
      </c>
      <c r="BK280" s="217">
        <f>ROUND(I280*H280,2)</f>
        <v>0</v>
      </c>
      <c r="BL280" s="18" t="s">
        <v>148</v>
      </c>
      <c r="BM280" s="216" t="s">
        <v>878</v>
      </c>
    </row>
    <row r="281" s="2" customFormat="1" ht="6.96" customHeight="1">
      <c r="A281" s="39"/>
      <c r="B281" s="60"/>
      <c r="C281" s="61"/>
      <c r="D281" s="61"/>
      <c r="E281" s="61"/>
      <c r="F281" s="61"/>
      <c r="G281" s="61"/>
      <c r="H281" s="61"/>
      <c r="I281" s="61"/>
      <c r="J281" s="61"/>
      <c r="K281" s="61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Rcq0dNSREJWuHJ3FwunH2JepUPURUxDwkm1fSuf7XS7+V5n4NCfTNQxZNJlyeoVTF66/vA3KKI8BusWlld3zfA==" hashValue="lFYNDhc7klvNV3TVuc03pay7puETTAJ0vD32egJsVtsa3iUPZ6OlT+KZ49t5GVxnxL5trhCSV7fjGwolNQtBXA==" algorithmName="SHA-512" password="CC35"/>
  <autoFilter ref="C87:K28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CHODNÍKY A STEZKA PRO PĚŠÍ V OBCI DALEČÍN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34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37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ROUND((SUM(BE85:BE153)),  2)</f>
        <v>0</v>
      </c>
      <c r="G33" s="39"/>
      <c r="H33" s="39"/>
      <c r="I33" s="149">
        <v>0.20999999999999999</v>
      </c>
      <c r="J33" s="148">
        <f>ROUND(((SUM(BE85:BE153))*I33),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ROUND((SUM(BF85:BF153)),  2)</f>
        <v>0</v>
      </c>
      <c r="G34" s="39"/>
      <c r="H34" s="39"/>
      <c r="I34" s="149">
        <v>0.14999999999999999</v>
      </c>
      <c r="J34" s="148">
        <f>ROUND(((SUM(BF85:BF153))*I34),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ROUND((SUM(BG85:BG153)),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ROUND((SUM(BH85:BH153)),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ROUND((SUM(BI85:BI153)),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CHODNÍKY A STEZKA PRO PĚŠÍ V OBCI DALEČÍN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102 - STEZKA PRO PĚŠÍ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Obec Dalečín</v>
      </c>
      <c r="G54" s="41"/>
      <c r="H54" s="41"/>
      <c r="I54" s="33" t="s">
        <v>31</v>
      </c>
      <c r="J54" s="37" t="str">
        <f>E21</f>
        <v>PROfi Jihlava spol. s 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Zbytovská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207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210</v>
      </c>
      <c r="E62" s="175"/>
      <c r="F62" s="175"/>
      <c r="G62" s="175"/>
      <c r="H62" s="175"/>
      <c r="I62" s="175"/>
      <c r="J62" s="176">
        <f>J114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212</v>
      </c>
      <c r="E63" s="175"/>
      <c r="F63" s="175"/>
      <c r="G63" s="175"/>
      <c r="H63" s="175"/>
      <c r="I63" s="175"/>
      <c r="J63" s="176">
        <f>J137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213</v>
      </c>
      <c r="E64" s="175"/>
      <c r="F64" s="175"/>
      <c r="G64" s="175"/>
      <c r="H64" s="175"/>
      <c r="I64" s="175"/>
      <c r="J64" s="176">
        <f>J149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214</v>
      </c>
      <c r="E65" s="175"/>
      <c r="F65" s="175"/>
      <c r="G65" s="175"/>
      <c r="H65" s="175"/>
      <c r="I65" s="175"/>
      <c r="J65" s="176">
        <f>J152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CHODNÍKY A STEZKA PRO PĚŠÍ V OBCI DALEČÍN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102 - STEZKA PRO PĚŠÍ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15. 7. 2021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Obec Dalečín</v>
      </c>
      <c r="G81" s="41"/>
      <c r="H81" s="41"/>
      <c r="I81" s="33" t="s">
        <v>31</v>
      </c>
      <c r="J81" s="37" t="str">
        <f>E21</f>
        <v>PROfi Jihlava spol. s 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Zbytovská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112</v>
      </c>
      <c r="D84" s="181" t="s">
        <v>59</v>
      </c>
      <c r="E84" s="181" t="s">
        <v>55</v>
      </c>
      <c r="F84" s="181" t="s">
        <v>56</v>
      </c>
      <c r="G84" s="181" t="s">
        <v>113</v>
      </c>
      <c r="H84" s="181" t="s">
        <v>114</v>
      </c>
      <c r="I84" s="181" t="s">
        <v>115</v>
      </c>
      <c r="J84" s="181" t="s">
        <v>103</v>
      </c>
      <c r="K84" s="182" t="s">
        <v>116</v>
      </c>
      <c r="L84" s="183"/>
      <c r="M84" s="93" t="s">
        <v>19</v>
      </c>
      <c r="N84" s="94" t="s">
        <v>44</v>
      </c>
      <c r="O84" s="94" t="s">
        <v>117</v>
      </c>
      <c r="P84" s="94" t="s">
        <v>118</v>
      </c>
      <c r="Q84" s="94" t="s">
        <v>119</v>
      </c>
      <c r="R84" s="94" t="s">
        <v>120</v>
      </c>
      <c r="S84" s="94" t="s">
        <v>121</v>
      </c>
      <c r="T84" s="95" t="s">
        <v>122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665.79145199999994</v>
      </c>
      <c r="S85" s="97"/>
      <c r="T85" s="187">
        <f>T86</f>
        <v>11.772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73</v>
      </c>
      <c r="AU85" s="18" t="s">
        <v>104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73</v>
      </c>
      <c r="E86" s="192" t="s">
        <v>215</v>
      </c>
      <c r="F86" s="192" t="s">
        <v>216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P87+P114+P137+P149+P152</f>
        <v>0</v>
      </c>
      <c r="Q86" s="197"/>
      <c r="R86" s="198">
        <f>R87+R114+R137+R149+R152</f>
        <v>665.79145199999994</v>
      </c>
      <c r="S86" s="197"/>
      <c r="T86" s="199">
        <f>T87+T114+T137+T149+T152</f>
        <v>11.772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82</v>
      </c>
      <c r="AT86" s="201" t="s">
        <v>73</v>
      </c>
      <c r="AU86" s="201" t="s">
        <v>74</v>
      </c>
      <c r="AY86" s="200" t="s">
        <v>127</v>
      </c>
      <c r="BK86" s="202">
        <f>BK87+BK114+BK137+BK149+BK152</f>
        <v>0</v>
      </c>
    </row>
    <row r="87" s="12" customFormat="1" ht="22.8" customHeight="1">
      <c r="A87" s="12"/>
      <c r="B87" s="189"/>
      <c r="C87" s="190"/>
      <c r="D87" s="191" t="s">
        <v>73</v>
      </c>
      <c r="E87" s="203" t="s">
        <v>82</v>
      </c>
      <c r="F87" s="203" t="s">
        <v>217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SUM(P88:P113)</f>
        <v>0</v>
      </c>
      <c r="Q87" s="197"/>
      <c r="R87" s="198">
        <f>SUM(R88:R113)</f>
        <v>0.01643</v>
      </c>
      <c r="S87" s="197"/>
      <c r="T87" s="199">
        <f>SUM(T88:T113)</f>
        <v>11.772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82</v>
      </c>
      <c r="AT87" s="201" t="s">
        <v>73</v>
      </c>
      <c r="AU87" s="201" t="s">
        <v>82</v>
      </c>
      <c r="AY87" s="200" t="s">
        <v>127</v>
      </c>
      <c r="BK87" s="202">
        <f>SUM(BK88:BK113)</f>
        <v>0</v>
      </c>
    </row>
    <row r="88" s="2" customFormat="1" ht="24.15" customHeight="1">
      <c r="A88" s="39"/>
      <c r="B88" s="40"/>
      <c r="C88" s="205" t="s">
        <v>82</v>
      </c>
      <c r="D88" s="205" t="s">
        <v>130</v>
      </c>
      <c r="E88" s="206" t="s">
        <v>880</v>
      </c>
      <c r="F88" s="207" t="s">
        <v>881</v>
      </c>
      <c r="G88" s="208" t="s">
        <v>220</v>
      </c>
      <c r="H88" s="209">
        <v>48</v>
      </c>
      <c r="I88" s="210"/>
      <c r="J88" s="211">
        <f>ROUND(I88*H88,2)</f>
        <v>0</v>
      </c>
      <c r="K88" s="207" t="s">
        <v>134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0.22</v>
      </c>
      <c r="T88" s="215">
        <f>S88*H88</f>
        <v>10.560000000000001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148</v>
      </c>
      <c r="AT88" s="216" t="s">
        <v>130</v>
      </c>
      <c r="AU88" s="216" t="s">
        <v>84</v>
      </c>
      <c r="AY88" s="18" t="s">
        <v>127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148</v>
      </c>
      <c r="BM88" s="216" t="s">
        <v>882</v>
      </c>
    </row>
    <row r="89" s="13" customFormat="1">
      <c r="A89" s="13"/>
      <c r="B89" s="223"/>
      <c r="C89" s="224"/>
      <c r="D89" s="218" t="s">
        <v>204</v>
      </c>
      <c r="E89" s="225" t="s">
        <v>19</v>
      </c>
      <c r="F89" s="226" t="s">
        <v>883</v>
      </c>
      <c r="G89" s="224"/>
      <c r="H89" s="227">
        <v>48</v>
      </c>
      <c r="I89" s="228"/>
      <c r="J89" s="224"/>
      <c r="K89" s="224"/>
      <c r="L89" s="229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204</v>
      </c>
      <c r="AU89" s="233" t="s">
        <v>84</v>
      </c>
      <c r="AV89" s="13" t="s">
        <v>84</v>
      </c>
      <c r="AW89" s="13" t="s">
        <v>35</v>
      </c>
      <c r="AX89" s="13" t="s">
        <v>82</v>
      </c>
      <c r="AY89" s="233" t="s">
        <v>127</v>
      </c>
    </row>
    <row r="90" s="2" customFormat="1" ht="24.15" customHeight="1">
      <c r="A90" s="39"/>
      <c r="B90" s="40"/>
      <c r="C90" s="205" t="s">
        <v>84</v>
      </c>
      <c r="D90" s="205" t="s">
        <v>130</v>
      </c>
      <c r="E90" s="206" t="s">
        <v>223</v>
      </c>
      <c r="F90" s="207" t="s">
        <v>224</v>
      </c>
      <c r="G90" s="208" t="s">
        <v>220</v>
      </c>
      <c r="H90" s="209">
        <v>6</v>
      </c>
      <c r="I90" s="210"/>
      <c r="J90" s="211">
        <f>ROUND(I90*H90,2)</f>
        <v>0</v>
      </c>
      <c r="K90" s="207" t="s">
        <v>134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3.0000000000000001E-05</v>
      </c>
      <c r="R90" s="214">
        <f>Q90*H90</f>
        <v>0.00018000000000000001</v>
      </c>
      <c r="S90" s="214">
        <v>0.091999999999999998</v>
      </c>
      <c r="T90" s="215">
        <f>S90*H90</f>
        <v>0.55200000000000005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148</v>
      </c>
      <c r="AT90" s="216" t="s">
        <v>130</v>
      </c>
      <c r="AU90" s="216" t="s">
        <v>84</v>
      </c>
      <c r="AY90" s="18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148</v>
      </c>
      <c r="BM90" s="216" t="s">
        <v>884</v>
      </c>
    </row>
    <row r="91" s="13" customFormat="1">
      <c r="A91" s="13"/>
      <c r="B91" s="223"/>
      <c r="C91" s="224"/>
      <c r="D91" s="218" t="s">
        <v>204</v>
      </c>
      <c r="E91" s="225" t="s">
        <v>19</v>
      </c>
      <c r="F91" s="226" t="s">
        <v>885</v>
      </c>
      <c r="G91" s="224"/>
      <c r="H91" s="227">
        <v>6</v>
      </c>
      <c r="I91" s="228"/>
      <c r="J91" s="224"/>
      <c r="K91" s="224"/>
      <c r="L91" s="229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204</v>
      </c>
      <c r="AU91" s="233" t="s">
        <v>84</v>
      </c>
      <c r="AV91" s="13" t="s">
        <v>84</v>
      </c>
      <c r="AW91" s="13" t="s">
        <v>35</v>
      </c>
      <c r="AX91" s="13" t="s">
        <v>82</v>
      </c>
      <c r="AY91" s="233" t="s">
        <v>127</v>
      </c>
    </row>
    <row r="92" s="2" customFormat="1" ht="24.15" customHeight="1">
      <c r="A92" s="39"/>
      <c r="B92" s="40"/>
      <c r="C92" s="205" t="s">
        <v>143</v>
      </c>
      <c r="D92" s="205" t="s">
        <v>130</v>
      </c>
      <c r="E92" s="206" t="s">
        <v>228</v>
      </c>
      <c r="F92" s="207" t="s">
        <v>229</v>
      </c>
      <c r="G92" s="208" t="s">
        <v>220</v>
      </c>
      <c r="H92" s="209">
        <v>3</v>
      </c>
      <c r="I92" s="210"/>
      <c r="J92" s="211">
        <f>ROUND(I92*H92,2)</f>
        <v>0</v>
      </c>
      <c r="K92" s="207" t="s">
        <v>134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0.22</v>
      </c>
      <c r="T92" s="215">
        <f>S92*H92</f>
        <v>0.66000000000000003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148</v>
      </c>
      <c r="AT92" s="216" t="s">
        <v>130</v>
      </c>
      <c r="AU92" s="216" t="s">
        <v>84</v>
      </c>
      <c r="AY92" s="18" t="s">
        <v>127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148</v>
      </c>
      <c r="BM92" s="216" t="s">
        <v>886</v>
      </c>
    </row>
    <row r="93" s="13" customFormat="1">
      <c r="A93" s="13"/>
      <c r="B93" s="223"/>
      <c r="C93" s="224"/>
      <c r="D93" s="218" t="s">
        <v>204</v>
      </c>
      <c r="E93" s="225" t="s">
        <v>19</v>
      </c>
      <c r="F93" s="226" t="s">
        <v>887</v>
      </c>
      <c r="G93" s="224"/>
      <c r="H93" s="227">
        <v>3</v>
      </c>
      <c r="I93" s="228"/>
      <c r="J93" s="224"/>
      <c r="K93" s="224"/>
      <c r="L93" s="229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204</v>
      </c>
      <c r="AU93" s="233" t="s">
        <v>84</v>
      </c>
      <c r="AV93" s="13" t="s">
        <v>84</v>
      </c>
      <c r="AW93" s="13" t="s">
        <v>35</v>
      </c>
      <c r="AX93" s="13" t="s">
        <v>82</v>
      </c>
      <c r="AY93" s="233" t="s">
        <v>127</v>
      </c>
    </row>
    <row r="94" s="2" customFormat="1" ht="14.4" customHeight="1">
      <c r="A94" s="39"/>
      <c r="B94" s="40"/>
      <c r="C94" s="205" t="s">
        <v>148</v>
      </c>
      <c r="D94" s="205" t="s">
        <v>130</v>
      </c>
      <c r="E94" s="206" t="s">
        <v>888</v>
      </c>
      <c r="F94" s="207" t="s">
        <v>889</v>
      </c>
      <c r="G94" s="208" t="s">
        <v>220</v>
      </c>
      <c r="H94" s="209">
        <v>146</v>
      </c>
      <c r="I94" s="210"/>
      <c r="J94" s="211">
        <f>ROUND(I94*H94,2)</f>
        <v>0</v>
      </c>
      <c r="K94" s="207" t="s">
        <v>134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148</v>
      </c>
      <c r="AT94" s="216" t="s">
        <v>130</v>
      </c>
      <c r="AU94" s="216" t="s">
        <v>84</v>
      </c>
      <c r="AY94" s="18" t="s">
        <v>127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148</v>
      </c>
      <c r="BM94" s="216" t="s">
        <v>890</v>
      </c>
    </row>
    <row r="95" s="13" customFormat="1">
      <c r="A95" s="13"/>
      <c r="B95" s="223"/>
      <c r="C95" s="224"/>
      <c r="D95" s="218" t="s">
        <v>204</v>
      </c>
      <c r="E95" s="225" t="s">
        <v>19</v>
      </c>
      <c r="F95" s="226" t="s">
        <v>891</v>
      </c>
      <c r="G95" s="224"/>
      <c r="H95" s="227">
        <v>146</v>
      </c>
      <c r="I95" s="228"/>
      <c r="J95" s="224"/>
      <c r="K95" s="224"/>
      <c r="L95" s="229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204</v>
      </c>
      <c r="AU95" s="233" t="s">
        <v>84</v>
      </c>
      <c r="AV95" s="13" t="s">
        <v>84</v>
      </c>
      <c r="AW95" s="13" t="s">
        <v>35</v>
      </c>
      <c r="AX95" s="13" t="s">
        <v>82</v>
      </c>
      <c r="AY95" s="233" t="s">
        <v>127</v>
      </c>
    </row>
    <row r="96" s="2" customFormat="1" ht="24.15" customHeight="1">
      <c r="A96" s="39"/>
      <c r="B96" s="40"/>
      <c r="C96" s="205" t="s">
        <v>126</v>
      </c>
      <c r="D96" s="205" t="s">
        <v>130</v>
      </c>
      <c r="E96" s="206" t="s">
        <v>233</v>
      </c>
      <c r="F96" s="207" t="s">
        <v>234</v>
      </c>
      <c r="G96" s="208" t="s">
        <v>235</v>
      </c>
      <c r="H96" s="209">
        <v>280.19</v>
      </c>
      <c r="I96" s="210"/>
      <c r="J96" s="211">
        <f>ROUND(I96*H96,2)</f>
        <v>0</v>
      </c>
      <c r="K96" s="207" t="s">
        <v>134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148</v>
      </c>
      <c r="AT96" s="216" t="s">
        <v>130</v>
      </c>
      <c r="AU96" s="216" t="s">
        <v>84</v>
      </c>
      <c r="AY96" s="18" t="s">
        <v>127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148</v>
      </c>
      <c r="BM96" s="216" t="s">
        <v>892</v>
      </c>
    </row>
    <row r="97" s="13" customFormat="1">
      <c r="A97" s="13"/>
      <c r="B97" s="223"/>
      <c r="C97" s="224"/>
      <c r="D97" s="218" t="s">
        <v>204</v>
      </c>
      <c r="E97" s="225" t="s">
        <v>19</v>
      </c>
      <c r="F97" s="226" t="s">
        <v>893</v>
      </c>
      <c r="G97" s="224"/>
      <c r="H97" s="227">
        <v>9.9900000000000002</v>
      </c>
      <c r="I97" s="228"/>
      <c r="J97" s="224"/>
      <c r="K97" s="224"/>
      <c r="L97" s="229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204</v>
      </c>
      <c r="AU97" s="233" t="s">
        <v>84</v>
      </c>
      <c r="AV97" s="13" t="s">
        <v>84</v>
      </c>
      <c r="AW97" s="13" t="s">
        <v>35</v>
      </c>
      <c r="AX97" s="13" t="s">
        <v>74</v>
      </c>
      <c r="AY97" s="233" t="s">
        <v>127</v>
      </c>
    </row>
    <row r="98" s="13" customFormat="1">
      <c r="A98" s="13"/>
      <c r="B98" s="223"/>
      <c r="C98" s="224"/>
      <c r="D98" s="218" t="s">
        <v>204</v>
      </c>
      <c r="E98" s="225" t="s">
        <v>19</v>
      </c>
      <c r="F98" s="226" t="s">
        <v>894</v>
      </c>
      <c r="G98" s="224"/>
      <c r="H98" s="227">
        <v>270.19999999999999</v>
      </c>
      <c r="I98" s="228"/>
      <c r="J98" s="224"/>
      <c r="K98" s="224"/>
      <c r="L98" s="229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204</v>
      </c>
      <c r="AU98" s="233" t="s">
        <v>84</v>
      </c>
      <c r="AV98" s="13" t="s">
        <v>84</v>
      </c>
      <c r="AW98" s="13" t="s">
        <v>35</v>
      </c>
      <c r="AX98" s="13" t="s">
        <v>74</v>
      </c>
      <c r="AY98" s="233" t="s">
        <v>127</v>
      </c>
    </row>
    <row r="99" s="15" customFormat="1">
      <c r="A99" s="15"/>
      <c r="B99" s="247"/>
      <c r="C99" s="248"/>
      <c r="D99" s="218" t="s">
        <v>204</v>
      </c>
      <c r="E99" s="249" t="s">
        <v>19</v>
      </c>
      <c r="F99" s="250" t="s">
        <v>240</v>
      </c>
      <c r="G99" s="248"/>
      <c r="H99" s="251">
        <v>280.19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204</v>
      </c>
      <c r="AU99" s="257" t="s">
        <v>84</v>
      </c>
      <c r="AV99" s="15" t="s">
        <v>148</v>
      </c>
      <c r="AW99" s="15" t="s">
        <v>35</v>
      </c>
      <c r="AX99" s="15" t="s">
        <v>82</v>
      </c>
      <c r="AY99" s="257" t="s">
        <v>127</v>
      </c>
    </row>
    <row r="100" s="2" customFormat="1" ht="24.15" customHeight="1">
      <c r="A100" s="39"/>
      <c r="B100" s="40"/>
      <c r="C100" s="205" t="s">
        <v>159</v>
      </c>
      <c r="D100" s="205" t="s">
        <v>130</v>
      </c>
      <c r="E100" s="206" t="s">
        <v>258</v>
      </c>
      <c r="F100" s="207" t="s">
        <v>259</v>
      </c>
      <c r="G100" s="208" t="s">
        <v>235</v>
      </c>
      <c r="H100" s="209">
        <v>39</v>
      </c>
      <c r="I100" s="210"/>
      <c r="J100" s="211">
        <f>ROUND(I100*H100,2)</f>
        <v>0</v>
      </c>
      <c r="K100" s="207" t="s">
        <v>134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148</v>
      </c>
      <c r="AT100" s="216" t="s">
        <v>130</v>
      </c>
      <c r="AU100" s="216" t="s">
        <v>84</v>
      </c>
      <c r="AY100" s="18" t="s">
        <v>127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148</v>
      </c>
      <c r="BM100" s="216" t="s">
        <v>895</v>
      </c>
    </row>
    <row r="101" s="13" customFormat="1">
      <c r="A101" s="13"/>
      <c r="B101" s="223"/>
      <c r="C101" s="224"/>
      <c r="D101" s="218" t="s">
        <v>204</v>
      </c>
      <c r="E101" s="225" t="s">
        <v>19</v>
      </c>
      <c r="F101" s="226" t="s">
        <v>896</v>
      </c>
      <c r="G101" s="224"/>
      <c r="H101" s="227">
        <v>39</v>
      </c>
      <c r="I101" s="228"/>
      <c r="J101" s="224"/>
      <c r="K101" s="224"/>
      <c r="L101" s="229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204</v>
      </c>
      <c r="AU101" s="233" t="s">
        <v>84</v>
      </c>
      <c r="AV101" s="13" t="s">
        <v>84</v>
      </c>
      <c r="AW101" s="13" t="s">
        <v>35</v>
      </c>
      <c r="AX101" s="13" t="s">
        <v>82</v>
      </c>
      <c r="AY101" s="233" t="s">
        <v>127</v>
      </c>
    </row>
    <row r="102" s="2" customFormat="1" ht="24.15" customHeight="1">
      <c r="A102" s="39"/>
      <c r="B102" s="40"/>
      <c r="C102" s="205" t="s">
        <v>164</v>
      </c>
      <c r="D102" s="205" t="s">
        <v>130</v>
      </c>
      <c r="E102" s="206" t="s">
        <v>245</v>
      </c>
      <c r="F102" s="207" t="s">
        <v>246</v>
      </c>
      <c r="G102" s="208" t="s">
        <v>235</v>
      </c>
      <c r="H102" s="209">
        <v>241.19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148</v>
      </c>
      <c r="AT102" s="216" t="s">
        <v>130</v>
      </c>
      <c r="AU102" s="216" t="s">
        <v>84</v>
      </c>
      <c r="AY102" s="18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148</v>
      </c>
      <c r="BM102" s="216" t="s">
        <v>897</v>
      </c>
    </row>
    <row r="103" s="13" customFormat="1">
      <c r="A103" s="13"/>
      <c r="B103" s="223"/>
      <c r="C103" s="224"/>
      <c r="D103" s="218" t="s">
        <v>204</v>
      </c>
      <c r="E103" s="225" t="s">
        <v>19</v>
      </c>
      <c r="F103" s="226" t="s">
        <v>898</v>
      </c>
      <c r="G103" s="224"/>
      <c r="H103" s="227">
        <v>241.19</v>
      </c>
      <c r="I103" s="228"/>
      <c r="J103" s="224"/>
      <c r="K103" s="224"/>
      <c r="L103" s="229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204</v>
      </c>
      <c r="AU103" s="233" t="s">
        <v>84</v>
      </c>
      <c r="AV103" s="13" t="s">
        <v>84</v>
      </c>
      <c r="AW103" s="13" t="s">
        <v>35</v>
      </c>
      <c r="AX103" s="13" t="s">
        <v>82</v>
      </c>
      <c r="AY103" s="233" t="s">
        <v>127</v>
      </c>
    </row>
    <row r="104" s="2" customFormat="1" ht="24.15" customHeight="1">
      <c r="A104" s="39"/>
      <c r="B104" s="40"/>
      <c r="C104" s="205" t="s">
        <v>169</v>
      </c>
      <c r="D104" s="205" t="s">
        <v>130</v>
      </c>
      <c r="E104" s="206" t="s">
        <v>250</v>
      </c>
      <c r="F104" s="207" t="s">
        <v>251</v>
      </c>
      <c r="G104" s="208" t="s">
        <v>235</v>
      </c>
      <c r="H104" s="209">
        <v>241.19</v>
      </c>
      <c r="I104" s="210"/>
      <c r="J104" s="211">
        <f>ROUND(I104*H104,2)</f>
        <v>0</v>
      </c>
      <c r="K104" s="207" t="s">
        <v>134</v>
      </c>
      <c r="L104" s="45"/>
      <c r="M104" s="212" t="s">
        <v>19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148</v>
      </c>
      <c r="AT104" s="216" t="s">
        <v>130</v>
      </c>
      <c r="AU104" s="216" t="s">
        <v>84</v>
      </c>
      <c r="AY104" s="18" t="s">
        <v>127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148</v>
      </c>
      <c r="BM104" s="216" t="s">
        <v>899</v>
      </c>
    </row>
    <row r="105" s="2" customFormat="1" ht="24.15" customHeight="1">
      <c r="A105" s="39"/>
      <c r="B105" s="40"/>
      <c r="C105" s="205" t="s">
        <v>176</v>
      </c>
      <c r="D105" s="205" t="s">
        <v>130</v>
      </c>
      <c r="E105" s="206" t="s">
        <v>253</v>
      </c>
      <c r="F105" s="207" t="s">
        <v>254</v>
      </c>
      <c r="G105" s="208" t="s">
        <v>255</v>
      </c>
      <c r="H105" s="209">
        <v>410.02300000000002</v>
      </c>
      <c r="I105" s="210"/>
      <c r="J105" s="211">
        <f>ROUND(I105*H105,2)</f>
        <v>0</v>
      </c>
      <c r="K105" s="207" t="s">
        <v>134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148</v>
      </c>
      <c r="AT105" s="216" t="s">
        <v>130</v>
      </c>
      <c r="AU105" s="216" t="s">
        <v>84</v>
      </c>
      <c r="AY105" s="18" t="s">
        <v>127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148</v>
      </c>
      <c r="BM105" s="216" t="s">
        <v>900</v>
      </c>
    </row>
    <row r="106" s="13" customFormat="1">
      <c r="A106" s="13"/>
      <c r="B106" s="223"/>
      <c r="C106" s="224"/>
      <c r="D106" s="218" t="s">
        <v>204</v>
      </c>
      <c r="E106" s="224"/>
      <c r="F106" s="226" t="s">
        <v>901</v>
      </c>
      <c r="G106" s="224"/>
      <c r="H106" s="227">
        <v>410.02300000000002</v>
      </c>
      <c r="I106" s="228"/>
      <c r="J106" s="224"/>
      <c r="K106" s="224"/>
      <c r="L106" s="229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204</v>
      </c>
      <c r="AU106" s="233" t="s">
        <v>84</v>
      </c>
      <c r="AV106" s="13" t="s">
        <v>84</v>
      </c>
      <c r="AW106" s="13" t="s">
        <v>4</v>
      </c>
      <c r="AX106" s="13" t="s">
        <v>82</v>
      </c>
      <c r="AY106" s="233" t="s">
        <v>127</v>
      </c>
    </row>
    <row r="107" s="2" customFormat="1" ht="24.15" customHeight="1">
      <c r="A107" s="39"/>
      <c r="B107" s="40"/>
      <c r="C107" s="205" t="s">
        <v>183</v>
      </c>
      <c r="D107" s="205" t="s">
        <v>130</v>
      </c>
      <c r="E107" s="206" t="s">
        <v>275</v>
      </c>
      <c r="F107" s="207" t="s">
        <v>276</v>
      </c>
      <c r="G107" s="208" t="s">
        <v>220</v>
      </c>
      <c r="H107" s="209">
        <v>650</v>
      </c>
      <c r="I107" s="210"/>
      <c r="J107" s="211">
        <f>ROUND(I107*H107,2)</f>
        <v>0</v>
      </c>
      <c r="K107" s="207" t="s">
        <v>134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148</v>
      </c>
      <c r="AT107" s="216" t="s">
        <v>130</v>
      </c>
      <c r="AU107" s="216" t="s">
        <v>84</v>
      </c>
      <c r="AY107" s="18" t="s">
        <v>127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148</v>
      </c>
      <c r="BM107" s="216" t="s">
        <v>902</v>
      </c>
    </row>
    <row r="108" s="13" customFormat="1">
      <c r="A108" s="13"/>
      <c r="B108" s="223"/>
      <c r="C108" s="224"/>
      <c r="D108" s="218" t="s">
        <v>204</v>
      </c>
      <c r="E108" s="225" t="s">
        <v>19</v>
      </c>
      <c r="F108" s="226" t="s">
        <v>903</v>
      </c>
      <c r="G108" s="224"/>
      <c r="H108" s="227">
        <v>650</v>
      </c>
      <c r="I108" s="228"/>
      <c r="J108" s="224"/>
      <c r="K108" s="224"/>
      <c r="L108" s="229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204</v>
      </c>
      <c r="AU108" s="233" t="s">
        <v>84</v>
      </c>
      <c r="AV108" s="13" t="s">
        <v>84</v>
      </c>
      <c r="AW108" s="13" t="s">
        <v>35</v>
      </c>
      <c r="AX108" s="13" t="s">
        <v>82</v>
      </c>
      <c r="AY108" s="233" t="s">
        <v>127</v>
      </c>
    </row>
    <row r="109" s="2" customFormat="1" ht="24.15" customHeight="1">
      <c r="A109" s="39"/>
      <c r="B109" s="40"/>
      <c r="C109" s="205" t="s">
        <v>188</v>
      </c>
      <c r="D109" s="205" t="s">
        <v>130</v>
      </c>
      <c r="E109" s="206" t="s">
        <v>280</v>
      </c>
      <c r="F109" s="207" t="s">
        <v>281</v>
      </c>
      <c r="G109" s="208" t="s">
        <v>220</v>
      </c>
      <c r="H109" s="209">
        <v>650</v>
      </c>
      <c r="I109" s="210"/>
      <c r="J109" s="211">
        <f>ROUND(I109*H109,2)</f>
        <v>0</v>
      </c>
      <c r="K109" s="207" t="s">
        <v>134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148</v>
      </c>
      <c r="AT109" s="216" t="s">
        <v>130</v>
      </c>
      <c r="AU109" s="216" t="s">
        <v>84</v>
      </c>
      <c r="AY109" s="18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148</v>
      </c>
      <c r="BM109" s="216" t="s">
        <v>904</v>
      </c>
    </row>
    <row r="110" s="2" customFormat="1" ht="14.4" customHeight="1">
      <c r="A110" s="39"/>
      <c r="B110" s="40"/>
      <c r="C110" s="258" t="s">
        <v>193</v>
      </c>
      <c r="D110" s="258" t="s">
        <v>270</v>
      </c>
      <c r="E110" s="259" t="s">
        <v>283</v>
      </c>
      <c r="F110" s="260" t="s">
        <v>284</v>
      </c>
      <c r="G110" s="261" t="s">
        <v>285</v>
      </c>
      <c r="H110" s="262">
        <v>16.25</v>
      </c>
      <c r="I110" s="263"/>
      <c r="J110" s="264">
        <f>ROUND(I110*H110,2)</f>
        <v>0</v>
      </c>
      <c r="K110" s="260" t="s">
        <v>134</v>
      </c>
      <c r="L110" s="265"/>
      <c r="M110" s="266" t="s">
        <v>19</v>
      </c>
      <c r="N110" s="267" t="s">
        <v>45</v>
      </c>
      <c r="O110" s="85"/>
      <c r="P110" s="214">
        <f>O110*H110</f>
        <v>0</v>
      </c>
      <c r="Q110" s="214">
        <v>0.001</v>
      </c>
      <c r="R110" s="214">
        <f>Q110*H110</f>
        <v>0.016250000000000001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169</v>
      </c>
      <c r="AT110" s="216" t="s">
        <v>270</v>
      </c>
      <c r="AU110" s="216" t="s">
        <v>84</v>
      </c>
      <c r="AY110" s="18" t="s">
        <v>127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148</v>
      </c>
      <c r="BM110" s="216" t="s">
        <v>905</v>
      </c>
    </row>
    <row r="111" s="13" customFormat="1">
      <c r="A111" s="13"/>
      <c r="B111" s="223"/>
      <c r="C111" s="224"/>
      <c r="D111" s="218" t="s">
        <v>204</v>
      </c>
      <c r="E111" s="224"/>
      <c r="F111" s="226" t="s">
        <v>906</v>
      </c>
      <c r="G111" s="224"/>
      <c r="H111" s="227">
        <v>16.25</v>
      </c>
      <c r="I111" s="228"/>
      <c r="J111" s="224"/>
      <c r="K111" s="224"/>
      <c r="L111" s="229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204</v>
      </c>
      <c r="AU111" s="233" t="s">
        <v>84</v>
      </c>
      <c r="AV111" s="13" t="s">
        <v>84</v>
      </c>
      <c r="AW111" s="13" t="s">
        <v>4</v>
      </c>
      <c r="AX111" s="13" t="s">
        <v>82</v>
      </c>
      <c r="AY111" s="233" t="s">
        <v>127</v>
      </c>
    </row>
    <row r="112" s="2" customFormat="1" ht="14.4" customHeight="1">
      <c r="A112" s="39"/>
      <c r="B112" s="40"/>
      <c r="C112" s="205" t="s">
        <v>199</v>
      </c>
      <c r="D112" s="205" t="s">
        <v>130</v>
      </c>
      <c r="E112" s="206" t="s">
        <v>289</v>
      </c>
      <c r="F112" s="207" t="s">
        <v>290</v>
      </c>
      <c r="G112" s="208" t="s">
        <v>220</v>
      </c>
      <c r="H112" s="209">
        <v>799</v>
      </c>
      <c r="I112" s="210"/>
      <c r="J112" s="211">
        <f>ROUND(I112*H112,2)</f>
        <v>0</v>
      </c>
      <c r="K112" s="207" t="s">
        <v>134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148</v>
      </c>
      <c r="AT112" s="216" t="s">
        <v>130</v>
      </c>
      <c r="AU112" s="216" t="s">
        <v>84</v>
      </c>
      <c r="AY112" s="18" t="s">
        <v>127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148</v>
      </c>
      <c r="BM112" s="216" t="s">
        <v>907</v>
      </c>
    </row>
    <row r="113" s="13" customFormat="1">
      <c r="A113" s="13"/>
      <c r="B113" s="223"/>
      <c r="C113" s="224"/>
      <c r="D113" s="218" t="s">
        <v>204</v>
      </c>
      <c r="E113" s="225" t="s">
        <v>19</v>
      </c>
      <c r="F113" s="226" t="s">
        <v>908</v>
      </c>
      <c r="G113" s="224"/>
      <c r="H113" s="227">
        <v>799</v>
      </c>
      <c r="I113" s="228"/>
      <c r="J113" s="224"/>
      <c r="K113" s="224"/>
      <c r="L113" s="229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204</v>
      </c>
      <c r="AU113" s="233" t="s">
        <v>84</v>
      </c>
      <c r="AV113" s="13" t="s">
        <v>84</v>
      </c>
      <c r="AW113" s="13" t="s">
        <v>35</v>
      </c>
      <c r="AX113" s="13" t="s">
        <v>82</v>
      </c>
      <c r="AY113" s="233" t="s">
        <v>127</v>
      </c>
    </row>
    <row r="114" s="12" customFormat="1" ht="22.8" customHeight="1">
      <c r="A114" s="12"/>
      <c r="B114" s="189"/>
      <c r="C114" s="190"/>
      <c r="D114" s="191" t="s">
        <v>73</v>
      </c>
      <c r="E114" s="203" t="s">
        <v>126</v>
      </c>
      <c r="F114" s="203" t="s">
        <v>299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SUM(P115:P136)</f>
        <v>0</v>
      </c>
      <c r="Q114" s="197"/>
      <c r="R114" s="198">
        <f>SUM(R115:R136)</f>
        <v>540.85206999999991</v>
      </c>
      <c r="S114" s="197"/>
      <c r="T114" s="199">
        <f>SUM(T115:T136)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82</v>
      </c>
      <c r="AT114" s="201" t="s">
        <v>73</v>
      </c>
      <c r="AU114" s="201" t="s">
        <v>82</v>
      </c>
      <c r="AY114" s="200" t="s">
        <v>127</v>
      </c>
      <c r="BK114" s="202">
        <f>SUM(BK115:BK136)</f>
        <v>0</v>
      </c>
    </row>
    <row r="115" s="2" customFormat="1" ht="14.4" customHeight="1">
      <c r="A115" s="39"/>
      <c r="B115" s="40"/>
      <c r="C115" s="205" t="s">
        <v>279</v>
      </c>
      <c r="D115" s="205" t="s">
        <v>130</v>
      </c>
      <c r="E115" s="206" t="s">
        <v>909</v>
      </c>
      <c r="F115" s="207" t="s">
        <v>910</v>
      </c>
      <c r="G115" s="208" t="s">
        <v>220</v>
      </c>
      <c r="H115" s="209">
        <v>645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0.11500000000000001</v>
      </c>
      <c r="R115" s="214">
        <f>Q115*H115</f>
        <v>74.174999999999997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148</v>
      </c>
      <c r="AT115" s="216" t="s">
        <v>130</v>
      </c>
      <c r="AU115" s="216" t="s">
        <v>84</v>
      </c>
      <c r="AY115" s="18" t="s">
        <v>127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148</v>
      </c>
      <c r="BM115" s="216" t="s">
        <v>911</v>
      </c>
    </row>
    <row r="116" s="13" customFormat="1">
      <c r="A116" s="13"/>
      <c r="B116" s="223"/>
      <c r="C116" s="224"/>
      <c r="D116" s="218" t="s">
        <v>204</v>
      </c>
      <c r="E116" s="225" t="s">
        <v>19</v>
      </c>
      <c r="F116" s="226" t="s">
        <v>912</v>
      </c>
      <c r="G116" s="224"/>
      <c r="H116" s="227">
        <v>645</v>
      </c>
      <c r="I116" s="228"/>
      <c r="J116" s="224"/>
      <c r="K116" s="224"/>
      <c r="L116" s="229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204</v>
      </c>
      <c r="AU116" s="233" t="s">
        <v>84</v>
      </c>
      <c r="AV116" s="13" t="s">
        <v>84</v>
      </c>
      <c r="AW116" s="13" t="s">
        <v>35</v>
      </c>
      <c r="AX116" s="13" t="s">
        <v>82</v>
      </c>
      <c r="AY116" s="233" t="s">
        <v>127</v>
      </c>
    </row>
    <row r="117" s="2" customFormat="1" ht="14.4" customHeight="1">
      <c r="A117" s="39"/>
      <c r="B117" s="40"/>
      <c r="C117" s="205" t="s">
        <v>8</v>
      </c>
      <c r="D117" s="205" t="s">
        <v>130</v>
      </c>
      <c r="E117" s="206" t="s">
        <v>913</v>
      </c>
      <c r="F117" s="207" t="s">
        <v>914</v>
      </c>
      <c r="G117" s="208" t="s">
        <v>220</v>
      </c>
      <c r="H117" s="209">
        <v>645</v>
      </c>
      <c r="I117" s="210"/>
      <c r="J117" s="211">
        <f>ROUND(I117*H117,2)</f>
        <v>0</v>
      </c>
      <c r="K117" s="207" t="s">
        <v>134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0.23000000000000001</v>
      </c>
      <c r="R117" s="214">
        <f>Q117*H117</f>
        <v>148.34999999999999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148</v>
      </c>
      <c r="AT117" s="216" t="s">
        <v>130</v>
      </c>
      <c r="AU117" s="216" t="s">
        <v>84</v>
      </c>
      <c r="AY117" s="18" t="s">
        <v>127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148</v>
      </c>
      <c r="BM117" s="216" t="s">
        <v>915</v>
      </c>
    </row>
    <row r="118" s="13" customFormat="1">
      <c r="A118" s="13"/>
      <c r="B118" s="223"/>
      <c r="C118" s="224"/>
      <c r="D118" s="218" t="s">
        <v>204</v>
      </c>
      <c r="E118" s="225" t="s">
        <v>19</v>
      </c>
      <c r="F118" s="226" t="s">
        <v>916</v>
      </c>
      <c r="G118" s="224"/>
      <c r="H118" s="227">
        <v>645</v>
      </c>
      <c r="I118" s="228"/>
      <c r="J118" s="224"/>
      <c r="K118" s="224"/>
      <c r="L118" s="229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204</v>
      </c>
      <c r="AU118" s="233" t="s">
        <v>84</v>
      </c>
      <c r="AV118" s="13" t="s">
        <v>84</v>
      </c>
      <c r="AW118" s="13" t="s">
        <v>35</v>
      </c>
      <c r="AX118" s="13" t="s">
        <v>82</v>
      </c>
      <c r="AY118" s="233" t="s">
        <v>127</v>
      </c>
    </row>
    <row r="119" s="2" customFormat="1" ht="14.4" customHeight="1">
      <c r="A119" s="39"/>
      <c r="B119" s="40"/>
      <c r="C119" s="205" t="s">
        <v>288</v>
      </c>
      <c r="D119" s="205" t="s">
        <v>130</v>
      </c>
      <c r="E119" s="206" t="s">
        <v>337</v>
      </c>
      <c r="F119" s="207" t="s">
        <v>308</v>
      </c>
      <c r="G119" s="208" t="s">
        <v>220</v>
      </c>
      <c r="H119" s="209">
        <v>645</v>
      </c>
      <c r="I119" s="210"/>
      <c r="J119" s="211">
        <f>ROUND(I119*H119,2)</f>
        <v>0</v>
      </c>
      <c r="K119" s="207" t="s">
        <v>134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0.46000000000000002</v>
      </c>
      <c r="R119" s="214">
        <f>Q119*H119</f>
        <v>296.69999999999999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148</v>
      </c>
      <c r="AT119" s="216" t="s">
        <v>130</v>
      </c>
      <c r="AU119" s="216" t="s">
        <v>84</v>
      </c>
      <c r="AY119" s="18" t="s">
        <v>127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148</v>
      </c>
      <c r="BM119" s="216" t="s">
        <v>917</v>
      </c>
    </row>
    <row r="120" s="13" customFormat="1">
      <c r="A120" s="13"/>
      <c r="B120" s="223"/>
      <c r="C120" s="224"/>
      <c r="D120" s="218" t="s">
        <v>204</v>
      </c>
      <c r="E120" s="225" t="s">
        <v>19</v>
      </c>
      <c r="F120" s="226" t="s">
        <v>918</v>
      </c>
      <c r="G120" s="224"/>
      <c r="H120" s="227">
        <v>645</v>
      </c>
      <c r="I120" s="228"/>
      <c r="J120" s="224"/>
      <c r="K120" s="224"/>
      <c r="L120" s="229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204</v>
      </c>
      <c r="AU120" s="233" t="s">
        <v>84</v>
      </c>
      <c r="AV120" s="13" t="s">
        <v>84</v>
      </c>
      <c r="AW120" s="13" t="s">
        <v>35</v>
      </c>
      <c r="AX120" s="13" t="s">
        <v>82</v>
      </c>
      <c r="AY120" s="233" t="s">
        <v>127</v>
      </c>
    </row>
    <row r="121" s="2" customFormat="1" ht="14.4" customHeight="1">
      <c r="A121" s="39"/>
      <c r="B121" s="40"/>
      <c r="C121" s="205" t="s">
        <v>294</v>
      </c>
      <c r="D121" s="205" t="s">
        <v>130</v>
      </c>
      <c r="E121" s="206" t="s">
        <v>361</v>
      </c>
      <c r="F121" s="207" t="s">
        <v>362</v>
      </c>
      <c r="G121" s="208" t="s">
        <v>220</v>
      </c>
      <c r="H121" s="209">
        <v>23</v>
      </c>
      <c r="I121" s="210"/>
      <c r="J121" s="211">
        <f>ROUND(I121*H121,2)</f>
        <v>0</v>
      </c>
      <c r="K121" s="207" t="s">
        <v>134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0.57499999999999996</v>
      </c>
      <c r="R121" s="214">
        <f>Q121*H121</f>
        <v>13.225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148</v>
      </c>
      <c r="AT121" s="216" t="s">
        <v>130</v>
      </c>
      <c r="AU121" s="216" t="s">
        <v>84</v>
      </c>
      <c r="AY121" s="18" t="s">
        <v>127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148</v>
      </c>
      <c r="BM121" s="216" t="s">
        <v>919</v>
      </c>
    </row>
    <row r="122" s="13" customFormat="1">
      <c r="A122" s="13"/>
      <c r="B122" s="223"/>
      <c r="C122" s="224"/>
      <c r="D122" s="218" t="s">
        <v>204</v>
      </c>
      <c r="E122" s="225" t="s">
        <v>19</v>
      </c>
      <c r="F122" s="226" t="s">
        <v>920</v>
      </c>
      <c r="G122" s="224"/>
      <c r="H122" s="227">
        <v>23</v>
      </c>
      <c r="I122" s="228"/>
      <c r="J122" s="224"/>
      <c r="K122" s="224"/>
      <c r="L122" s="229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204</v>
      </c>
      <c r="AU122" s="233" t="s">
        <v>84</v>
      </c>
      <c r="AV122" s="13" t="s">
        <v>84</v>
      </c>
      <c r="AW122" s="13" t="s">
        <v>35</v>
      </c>
      <c r="AX122" s="13" t="s">
        <v>82</v>
      </c>
      <c r="AY122" s="233" t="s">
        <v>127</v>
      </c>
    </row>
    <row r="123" s="2" customFormat="1" ht="14.4" customHeight="1">
      <c r="A123" s="39"/>
      <c r="B123" s="40"/>
      <c r="C123" s="205" t="s">
        <v>300</v>
      </c>
      <c r="D123" s="205" t="s">
        <v>130</v>
      </c>
      <c r="E123" s="206" t="s">
        <v>921</v>
      </c>
      <c r="F123" s="207" t="s">
        <v>922</v>
      </c>
      <c r="G123" s="208" t="s">
        <v>220</v>
      </c>
      <c r="H123" s="209">
        <v>23</v>
      </c>
      <c r="I123" s="210"/>
      <c r="J123" s="211">
        <f>ROUND(I123*H123,2)</f>
        <v>0</v>
      </c>
      <c r="K123" s="207" t="s">
        <v>134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0.14399999999999999</v>
      </c>
      <c r="R123" s="214">
        <f>Q123*H123</f>
        <v>3.3119999999999998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148</v>
      </c>
      <c r="AT123" s="216" t="s">
        <v>130</v>
      </c>
      <c r="AU123" s="216" t="s">
        <v>84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148</v>
      </c>
      <c r="BM123" s="216" t="s">
        <v>923</v>
      </c>
    </row>
    <row r="124" s="13" customFormat="1">
      <c r="A124" s="13"/>
      <c r="B124" s="223"/>
      <c r="C124" s="224"/>
      <c r="D124" s="218" t="s">
        <v>204</v>
      </c>
      <c r="E124" s="225" t="s">
        <v>19</v>
      </c>
      <c r="F124" s="226" t="s">
        <v>920</v>
      </c>
      <c r="G124" s="224"/>
      <c r="H124" s="227">
        <v>23</v>
      </c>
      <c r="I124" s="228"/>
      <c r="J124" s="224"/>
      <c r="K124" s="224"/>
      <c r="L124" s="229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204</v>
      </c>
      <c r="AU124" s="233" t="s">
        <v>84</v>
      </c>
      <c r="AV124" s="13" t="s">
        <v>84</v>
      </c>
      <c r="AW124" s="13" t="s">
        <v>35</v>
      </c>
      <c r="AX124" s="13" t="s">
        <v>82</v>
      </c>
      <c r="AY124" s="233" t="s">
        <v>127</v>
      </c>
    </row>
    <row r="125" s="2" customFormat="1" ht="24.15" customHeight="1">
      <c r="A125" s="39"/>
      <c r="B125" s="40"/>
      <c r="C125" s="205" t="s">
        <v>306</v>
      </c>
      <c r="D125" s="205" t="s">
        <v>130</v>
      </c>
      <c r="E125" s="206" t="s">
        <v>924</v>
      </c>
      <c r="F125" s="207" t="s">
        <v>925</v>
      </c>
      <c r="G125" s="208" t="s">
        <v>220</v>
      </c>
      <c r="H125" s="209">
        <v>23</v>
      </c>
      <c r="I125" s="210"/>
      <c r="J125" s="211">
        <f>ROUND(I125*H125,2)</f>
        <v>0</v>
      </c>
      <c r="K125" s="207" t="s">
        <v>134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0.15559000000000001</v>
      </c>
      <c r="R125" s="214">
        <f>Q125*H125</f>
        <v>3.57857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148</v>
      </c>
      <c r="AT125" s="216" t="s">
        <v>130</v>
      </c>
      <c r="AU125" s="216" t="s">
        <v>84</v>
      </c>
      <c r="AY125" s="18" t="s">
        <v>127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148</v>
      </c>
      <c r="BM125" s="216" t="s">
        <v>926</v>
      </c>
    </row>
    <row r="126" s="13" customFormat="1">
      <c r="A126" s="13"/>
      <c r="B126" s="223"/>
      <c r="C126" s="224"/>
      <c r="D126" s="218" t="s">
        <v>204</v>
      </c>
      <c r="E126" s="225" t="s">
        <v>19</v>
      </c>
      <c r="F126" s="226" t="s">
        <v>920</v>
      </c>
      <c r="G126" s="224"/>
      <c r="H126" s="227">
        <v>23</v>
      </c>
      <c r="I126" s="228"/>
      <c r="J126" s="224"/>
      <c r="K126" s="224"/>
      <c r="L126" s="229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204</v>
      </c>
      <c r="AU126" s="233" t="s">
        <v>84</v>
      </c>
      <c r="AV126" s="13" t="s">
        <v>84</v>
      </c>
      <c r="AW126" s="13" t="s">
        <v>35</v>
      </c>
      <c r="AX126" s="13" t="s">
        <v>82</v>
      </c>
      <c r="AY126" s="233" t="s">
        <v>127</v>
      </c>
    </row>
    <row r="127" s="2" customFormat="1" ht="14.4" customHeight="1">
      <c r="A127" s="39"/>
      <c r="B127" s="40"/>
      <c r="C127" s="205" t="s">
        <v>310</v>
      </c>
      <c r="D127" s="205" t="s">
        <v>130</v>
      </c>
      <c r="E127" s="206" t="s">
        <v>319</v>
      </c>
      <c r="F127" s="207" t="s">
        <v>320</v>
      </c>
      <c r="G127" s="208" t="s">
        <v>220</v>
      </c>
      <c r="H127" s="209">
        <v>3</v>
      </c>
      <c r="I127" s="210"/>
      <c r="J127" s="211">
        <f>ROUND(I127*H127,2)</f>
        <v>0</v>
      </c>
      <c r="K127" s="207" t="s">
        <v>134</v>
      </c>
      <c r="L127" s="45"/>
      <c r="M127" s="212" t="s">
        <v>19</v>
      </c>
      <c r="N127" s="213" t="s">
        <v>45</v>
      </c>
      <c r="O127" s="85"/>
      <c r="P127" s="214">
        <f>O127*H127</f>
        <v>0</v>
      </c>
      <c r="Q127" s="214">
        <v>0.0075300000000000002</v>
      </c>
      <c r="R127" s="214">
        <f>Q127*H127</f>
        <v>0.022589999999999999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148</v>
      </c>
      <c r="AT127" s="216" t="s">
        <v>130</v>
      </c>
      <c r="AU127" s="216" t="s">
        <v>84</v>
      </c>
      <c r="AY127" s="18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148</v>
      </c>
      <c r="BM127" s="216" t="s">
        <v>927</v>
      </c>
    </row>
    <row r="128" s="13" customFormat="1">
      <c r="A128" s="13"/>
      <c r="B128" s="223"/>
      <c r="C128" s="224"/>
      <c r="D128" s="218" t="s">
        <v>204</v>
      </c>
      <c r="E128" s="225" t="s">
        <v>19</v>
      </c>
      <c r="F128" s="226" t="s">
        <v>928</v>
      </c>
      <c r="G128" s="224"/>
      <c r="H128" s="227">
        <v>3</v>
      </c>
      <c r="I128" s="228"/>
      <c r="J128" s="224"/>
      <c r="K128" s="224"/>
      <c r="L128" s="229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204</v>
      </c>
      <c r="AU128" s="233" t="s">
        <v>84</v>
      </c>
      <c r="AV128" s="13" t="s">
        <v>84</v>
      </c>
      <c r="AW128" s="13" t="s">
        <v>35</v>
      </c>
      <c r="AX128" s="13" t="s">
        <v>82</v>
      </c>
      <c r="AY128" s="233" t="s">
        <v>127</v>
      </c>
    </row>
    <row r="129" s="2" customFormat="1" ht="24.15" customHeight="1">
      <c r="A129" s="39"/>
      <c r="B129" s="40"/>
      <c r="C129" s="205" t="s">
        <v>7</v>
      </c>
      <c r="D129" s="205" t="s">
        <v>130</v>
      </c>
      <c r="E129" s="206" t="s">
        <v>324</v>
      </c>
      <c r="F129" s="207" t="s">
        <v>325</v>
      </c>
      <c r="G129" s="208" t="s">
        <v>220</v>
      </c>
      <c r="H129" s="209">
        <v>3</v>
      </c>
      <c r="I129" s="210"/>
      <c r="J129" s="211">
        <f>ROUND(I129*H129,2)</f>
        <v>0</v>
      </c>
      <c r="K129" s="207" t="s">
        <v>134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0.15559000000000001</v>
      </c>
      <c r="R129" s="214">
        <f>Q129*H129</f>
        <v>0.46677000000000002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148</v>
      </c>
      <c r="AT129" s="216" t="s">
        <v>130</v>
      </c>
      <c r="AU129" s="216" t="s">
        <v>84</v>
      </c>
      <c r="AY129" s="18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148</v>
      </c>
      <c r="BM129" s="216" t="s">
        <v>929</v>
      </c>
    </row>
    <row r="130" s="13" customFormat="1">
      <c r="A130" s="13"/>
      <c r="B130" s="223"/>
      <c r="C130" s="224"/>
      <c r="D130" s="218" t="s">
        <v>204</v>
      </c>
      <c r="E130" s="225" t="s">
        <v>19</v>
      </c>
      <c r="F130" s="226" t="s">
        <v>928</v>
      </c>
      <c r="G130" s="224"/>
      <c r="H130" s="227">
        <v>3</v>
      </c>
      <c r="I130" s="228"/>
      <c r="J130" s="224"/>
      <c r="K130" s="224"/>
      <c r="L130" s="229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204</v>
      </c>
      <c r="AU130" s="233" t="s">
        <v>84</v>
      </c>
      <c r="AV130" s="13" t="s">
        <v>84</v>
      </c>
      <c r="AW130" s="13" t="s">
        <v>35</v>
      </c>
      <c r="AX130" s="13" t="s">
        <v>82</v>
      </c>
      <c r="AY130" s="233" t="s">
        <v>127</v>
      </c>
    </row>
    <row r="131" s="2" customFormat="1" ht="14.4" customHeight="1">
      <c r="A131" s="39"/>
      <c r="B131" s="40"/>
      <c r="C131" s="205" t="s">
        <v>318</v>
      </c>
      <c r="D131" s="205" t="s">
        <v>130</v>
      </c>
      <c r="E131" s="206" t="s">
        <v>328</v>
      </c>
      <c r="F131" s="207" t="s">
        <v>329</v>
      </c>
      <c r="G131" s="208" t="s">
        <v>220</v>
      </c>
      <c r="H131" s="209">
        <v>6</v>
      </c>
      <c r="I131" s="210"/>
      <c r="J131" s="211">
        <f>ROUND(I131*H131,2)</f>
        <v>0</v>
      </c>
      <c r="K131" s="207" t="s">
        <v>134</v>
      </c>
      <c r="L131" s="45"/>
      <c r="M131" s="212" t="s">
        <v>19</v>
      </c>
      <c r="N131" s="213" t="s">
        <v>45</v>
      </c>
      <c r="O131" s="85"/>
      <c r="P131" s="214">
        <f>O131*H131</f>
        <v>0</v>
      </c>
      <c r="Q131" s="214">
        <v>0.00071000000000000002</v>
      </c>
      <c r="R131" s="214">
        <f>Q131*H131</f>
        <v>0.0042599999999999999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148</v>
      </c>
      <c r="AT131" s="216" t="s">
        <v>130</v>
      </c>
      <c r="AU131" s="216" t="s">
        <v>84</v>
      </c>
      <c r="AY131" s="18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148</v>
      </c>
      <c r="BM131" s="216" t="s">
        <v>930</v>
      </c>
    </row>
    <row r="132" s="13" customFormat="1">
      <c r="A132" s="13"/>
      <c r="B132" s="223"/>
      <c r="C132" s="224"/>
      <c r="D132" s="218" t="s">
        <v>204</v>
      </c>
      <c r="E132" s="225" t="s">
        <v>19</v>
      </c>
      <c r="F132" s="226" t="s">
        <v>931</v>
      </c>
      <c r="G132" s="224"/>
      <c r="H132" s="227">
        <v>6</v>
      </c>
      <c r="I132" s="228"/>
      <c r="J132" s="224"/>
      <c r="K132" s="224"/>
      <c r="L132" s="229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204</v>
      </c>
      <c r="AU132" s="233" t="s">
        <v>84</v>
      </c>
      <c r="AV132" s="13" t="s">
        <v>84</v>
      </c>
      <c r="AW132" s="13" t="s">
        <v>35</v>
      </c>
      <c r="AX132" s="13" t="s">
        <v>82</v>
      </c>
      <c r="AY132" s="233" t="s">
        <v>127</v>
      </c>
    </row>
    <row r="133" s="2" customFormat="1" ht="24.15" customHeight="1">
      <c r="A133" s="39"/>
      <c r="B133" s="40"/>
      <c r="C133" s="205" t="s">
        <v>323</v>
      </c>
      <c r="D133" s="205" t="s">
        <v>130</v>
      </c>
      <c r="E133" s="206" t="s">
        <v>333</v>
      </c>
      <c r="F133" s="207" t="s">
        <v>334</v>
      </c>
      <c r="G133" s="208" t="s">
        <v>220</v>
      </c>
      <c r="H133" s="209">
        <v>6</v>
      </c>
      <c r="I133" s="210"/>
      <c r="J133" s="211">
        <f>ROUND(I133*H133,2)</f>
        <v>0</v>
      </c>
      <c r="K133" s="207" t="s">
        <v>134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0.10373</v>
      </c>
      <c r="R133" s="214">
        <f>Q133*H133</f>
        <v>0.62238000000000004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148</v>
      </c>
      <c r="AT133" s="216" t="s">
        <v>130</v>
      </c>
      <c r="AU133" s="216" t="s">
        <v>84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148</v>
      </c>
      <c r="BM133" s="216" t="s">
        <v>932</v>
      </c>
    </row>
    <row r="134" s="13" customFormat="1">
      <c r="A134" s="13"/>
      <c r="B134" s="223"/>
      <c r="C134" s="224"/>
      <c r="D134" s="218" t="s">
        <v>204</v>
      </c>
      <c r="E134" s="225" t="s">
        <v>19</v>
      </c>
      <c r="F134" s="226" t="s">
        <v>931</v>
      </c>
      <c r="G134" s="224"/>
      <c r="H134" s="227">
        <v>6</v>
      </c>
      <c r="I134" s="228"/>
      <c r="J134" s="224"/>
      <c r="K134" s="224"/>
      <c r="L134" s="229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204</v>
      </c>
      <c r="AU134" s="233" t="s">
        <v>84</v>
      </c>
      <c r="AV134" s="13" t="s">
        <v>84</v>
      </c>
      <c r="AW134" s="13" t="s">
        <v>35</v>
      </c>
      <c r="AX134" s="13" t="s">
        <v>82</v>
      </c>
      <c r="AY134" s="233" t="s">
        <v>127</v>
      </c>
    </row>
    <row r="135" s="2" customFormat="1" ht="14.4" customHeight="1">
      <c r="A135" s="39"/>
      <c r="B135" s="40"/>
      <c r="C135" s="205" t="s">
        <v>327</v>
      </c>
      <c r="D135" s="205" t="s">
        <v>130</v>
      </c>
      <c r="E135" s="206" t="s">
        <v>933</v>
      </c>
      <c r="F135" s="207" t="s">
        <v>934</v>
      </c>
      <c r="G135" s="208" t="s">
        <v>389</v>
      </c>
      <c r="H135" s="209">
        <v>7</v>
      </c>
      <c r="I135" s="210"/>
      <c r="J135" s="211">
        <f>ROUND(I135*H135,2)</f>
        <v>0</v>
      </c>
      <c r="K135" s="207" t="s">
        <v>134</v>
      </c>
      <c r="L135" s="45"/>
      <c r="M135" s="212" t="s">
        <v>19</v>
      </c>
      <c r="N135" s="213" t="s">
        <v>45</v>
      </c>
      <c r="O135" s="85"/>
      <c r="P135" s="214">
        <f>O135*H135</f>
        <v>0</v>
      </c>
      <c r="Q135" s="214">
        <v>0.056500000000000002</v>
      </c>
      <c r="R135" s="214">
        <f>Q135*H135</f>
        <v>0.39550000000000002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148</v>
      </c>
      <c r="AT135" s="216" t="s">
        <v>130</v>
      </c>
      <c r="AU135" s="216" t="s">
        <v>84</v>
      </c>
      <c r="AY135" s="18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148</v>
      </c>
      <c r="BM135" s="216" t="s">
        <v>935</v>
      </c>
    </row>
    <row r="136" s="13" customFormat="1">
      <c r="A136" s="13"/>
      <c r="B136" s="223"/>
      <c r="C136" s="224"/>
      <c r="D136" s="218" t="s">
        <v>204</v>
      </c>
      <c r="E136" s="225" t="s">
        <v>19</v>
      </c>
      <c r="F136" s="226" t="s">
        <v>936</v>
      </c>
      <c r="G136" s="224"/>
      <c r="H136" s="227">
        <v>7</v>
      </c>
      <c r="I136" s="228"/>
      <c r="J136" s="224"/>
      <c r="K136" s="224"/>
      <c r="L136" s="229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204</v>
      </c>
      <c r="AU136" s="233" t="s">
        <v>84</v>
      </c>
      <c r="AV136" s="13" t="s">
        <v>84</v>
      </c>
      <c r="AW136" s="13" t="s">
        <v>35</v>
      </c>
      <c r="AX136" s="13" t="s">
        <v>82</v>
      </c>
      <c r="AY136" s="233" t="s">
        <v>127</v>
      </c>
    </row>
    <row r="137" s="12" customFormat="1" ht="22.8" customHeight="1">
      <c r="A137" s="12"/>
      <c r="B137" s="189"/>
      <c r="C137" s="190"/>
      <c r="D137" s="191" t="s">
        <v>73</v>
      </c>
      <c r="E137" s="203" t="s">
        <v>176</v>
      </c>
      <c r="F137" s="203" t="s">
        <v>443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SUM(P138:P148)</f>
        <v>0</v>
      </c>
      <c r="Q137" s="197"/>
      <c r="R137" s="198">
        <f>SUM(R138:R148)</f>
        <v>124.92295200000001</v>
      </c>
      <c r="S137" s="197"/>
      <c r="T137" s="199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82</v>
      </c>
      <c r="AT137" s="201" t="s">
        <v>73</v>
      </c>
      <c r="AU137" s="201" t="s">
        <v>82</v>
      </c>
      <c r="AY137" s="200" t="s">
        <v>127</v>
      </c>
      <c r="BK137" s="202">
        <f>SUM(BK138:BK148)</f>
        <v>0</v>
      </c>
    </row>
    <row r="138" s="2" customFormat="1" ht="24.15" customHeight="1">
      <c r="A138" s="39"/>
      <c r="B138" s="40"/>
      <c r="C138" s="205" t="s">
        <v>332</v>
      </c>
      <c r="D138" s="205" t="s">
        <v>130</v>
      </c>
      <c r="E138" s="206" t="s">
        <v>482</v>
      </c>
      <c r="F138" s="207" t="s">
        <v>483</v>
      </c>
      <c r="G138" s="208" t="s">
        <v>389</v>
      </c>
      <c r="H138" s="209">
        <v>20</v>
      </c>
      <c r="I138" s="210"/>
      <c r="J138" s="211">
        <f>ROUND(I138*H138,2)</f>
        <v>0</v>
      </c>
      <c r="K138" s="207" t="s">
        <v>134</v>
      </c>
      <c r="L138" s="45"/>
      <c r="M138" s="212" t="s">
        <v>19</v>
      </c>
      <c r="N138" s="213" t="s">
        <v>45</v>
      </c>
      <c r="O138" s="85"/>
      <c r="P138" s="214">
        <f>O138*H138</f>
        <v>0</v>
      </c>
      <c r="Q138" s="214">
        <v>0.15540000000000001</v>
      </c>
      <c r="R138" s="214">
        <f>Q138*H138</f>
        <v>3.1080000000000001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148</v>
      </c>
      <c r="AT138" s="216" t="s">
        <v>130</v>
      </c>
      <c r="AU138" s="216" t="s">
        <v>84</v>
      </c>
      <c r="AY138" s="18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82</v>
      </c>
      <c r="BK138" s="217">
        <f>ROUND(I138*H138,2)</f>
        <v>0</v>
      </c>
      <c r="BL138" s="18" t="s">
        <v>148</v>
      </c>
      <c r="BM138" s="216" t="s">
        <v>937</v>
      </c>
    </row>
    <row r="139" s="2" customFormat="1" ht="14.4" customHeight="1">
      <c r="A139" s="39"/>
      <c r="B139" s="40"/>
      <c r="C139" s="258" t="s">
        <v>336</v>
      </c>
      <c r="D139" s="258" t="s">
        <v>270</v>
      </c>
      <c r="E139" s="259" t="s">
        <v>492</v>
      </c>
      <c r="F139" s="260" t="s">
        <v>493</v>
      </c>
      <c r="G139" s="261" t="s">
        <v>389</v>
      </c>
      <c r="H139" s="262">
        <v>20.600000000000001</v>
      </c>
      <c r="I139" s="263"/>
      <c r="J139" s="264">
        <f>ROUND(I139*H139,2)</f>
        <v>0</v>
      </c>
      <c r="K139" s="260" t="s">
        <v>134</v>
      </c>
      <c r="L139" s="265"/>
      <c r="M139" s="266" t="s">
        <v>19</v>
      </c>
      <c r="N139" s="267" t="s">
        <v>45</v>
      </c>
      <c r="O139" s="85"/>
      <c r="P139" s="214">
        <f>O139*H139</f>
        <v>0</v>
      </c>
      <c r="Q139" s="214">
        <v>0.048300000000000003</v>
      </c>
      <c r="R139" s="214">
        <f>Q139*H139</f>
        <v>0.99498000000000009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169</v>
      </c>
      <c r="AT139" s="216" t="s">
        <v>270</v>
      </c>
      <c r="AU139" s="216" t="s">
        <v>84</v>
      </c>
      <c r="AY139" s="18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148</v>
      </c>
      <c r="BM139" s="216" t="s">
        <v>938</v>
      </c>
    </row>
    <row r="140" s="13" customFormat="1">
      <c r="A140" s="13"/>
      <c r="B140" s="223"/>
      <c r="C140" s="224"/>
      <c r="D140" s="218" t="s">
        <v>204</v>
      </c>
      <c r="E140" s="224"/>
      <c r="F140" s="226" t="s">
        <v>939</v>
      </c>
      <c r="G140" s="224"/>
      <c r="H140" s="227">
        <v>20.600000000000001</v>
      </c>
      <c r="I140" s="228"/>
      <c r="J140" s="224"/>
      <c r="K140" s="224"/>
      <c r="L140" s="229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204</v>
      </c>
      <c r="AU140" s="233" t="s">
        <v>84</v>
      </c>
      <c r="AV140" s="13" t="s">
        <v>84</v>
      </c>
      <c r="AW140" s="13" t="s">
        <v>4</v>
      </c>
      <c r="AX140" s="13" t="s">
        <v>82</v>
      </c>
      <c r="AY140" s="233" t="s">
        <v>127</v>
      </c>
    </row>
    <row r="141" s="2" customFormat="1" ht="24.15" customHeight="1">
      <c r="A141" s="39"/>
      <c r="B141" s="40"/>
      <c r="C141" s="205" t="s">
        <v>340</v>
      </c>
      <c r="D141" s="205" t="s">
        <v>130</v>
      </c>
      <c r="E141" s="206" t="s">
        <v>502</v>
      </c>
      <c r="F141" s="207" t="s">
        <v>503</v>
      </c>
      <c r="G141" s="208" t="s">
        <v>389</v>
      </c>
      <c r="H141" s="209">
        <v>645</v>
      </c>
      <c r="I141" s="210"/>
      <c r="J141" s="211">
        <f>ROUND(I141*H141,2)</f>
        <v>0</v>
      </c>
      <c r="K141" s="207" t="s">
        <v>134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0.1295</v>
      </c>
      <c r="R141" s="214">
        <f>Q141*H141</f>
        <v>83.527500000000003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148</v>
      </c>
      <c r="AT141" s="216" t="s">
        <v>130</v>
      </c>
      <c r="AU141" s="216" t="s">
        <v>84</v>
      </c>
      <c r="AY141" s="18" t="s">
        <v>127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148</v>
      </c>
      <c r="BM141" s="216" t="s">
        <v>940</v>
      </c>
    </row>
    <row r="142" s="2" customFormat="1" ht="14.4" customHeight="1">
      <c r="A142" s="39"/>
      <c r="B142" s="40"/>
      <c r="C142" s="258" t="s">
        <v>344</v>
      </c>
      <c r="D142" s="258" t="s">
        <v>270</v>
      </c>
      <c r="E142" s="259" t="s">
        <v>506</v>
      </c>
      <c r="F142" s="260" t="s">
        <v>507</v>
      </c>
      <c r="G142" s="261" t="s">
        <v>389</v>
      </c>
      <c r="H142" s="262">
        <v>664.35000000000002</v>
      </c>
      <c r="I142" s="263"/>
      <c r="J142" s="264">
        <f>ROUND(I142*H142,2)</f>
        <v>0</v>
      </c>
      <c r="K142" s="260" t="s">
        <v>134</v>
      </c>
      <c r="L142" s="265"/>
      <c r="M142" s="266" t="s">
        <v>19</v>
      </c>
      <c r="N142" s="267" t="s">
        <v>45</v>
      </c>
      <c r="O142" s="85"/>
      <c r="P142" s="214">
        <f>O142*H142</f>
        <v>0</v>
      </c>
      <c r="Q142" s="214">
        <v>0.056120000000000003</v>
      </c>
      <c r="R142" s="214">
        <f>Q142*H142</f>
        <v>37.283322000000005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169</v>
      </c>
      <c r="AT142" s="216" t="s">
        <v>270</v>
      </c>
      <c r="AU142" s="216" t="s">
        <v>84</v>
      </c>
      <c r="AY142" s="18" t="s">
        <v>127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148</v>
      </c>
      <c r="BM142" s="216" t="s">
        <v>941</v>
      </c>
    </row>
    <row r="143" s="13" customFormat="1">
      <c r="A143" s="13"/>
      <c r="B143" s="223"/>
      <c r="C143" s="224"/>
      <c r="D143" s="218" t="s">
        <v>204</v>
      </c>
      <c r="E143" s="224"/>
      <c r="F143" s="226" t="s">
        <v>942</v>
      </c>
      <c r="G143" s="224"/>
      <c r="H143" s="227">
        <v>664.35000000000002</v>
      </c>
      <c r="I143" s="228"/>
      <c r="J143" s="224"/>
      <c r="K143" s="224"/>
      <c r="L143" s="229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204</v>
      </c>
      <c r="AU143" s="233" t="s">
        <v>84</v>
      </c>
      <c r="AV143" s="13" t="s">
        <v>84</v>
      </c>
      <c r="AW143" s="13" t="s">
        <v>4</v>
      </c>
      <c r="AX143" s="13" t="s">
        <v>82</v>
      </c>
      <c r="AY143" s="233" t="s">
        <v>127</v>
      </c>
    </row>
    <row r="144" s="2" customFormat="1" ht="14.4" customHeight="1">
      <c r="A144" s="39"/>
      <c r="B144" s="40"/>
      <c r="C144" s="205" t="s">
        <v>350</v>
      </c>
      <c r="D144" s="205" t="s">
        <v>130</v>
      </c>
      <c r="E144" s="206" t="s">
        <v>535</v>
      </c>
      <c r="F144" s="207" t="s">
        <v>536</v>
      </c>
      <c r="G144" s="208" t="s">
        <v>389</v>
      </c>
      <c r="H144" s="209">
        <v>15</v>
      </c>
      <c r="I144" s="210"/>
      <c r="J144" s="211">
        <f>ROUND(I144*H144,2)</f>
        <v>0</v>
      </c>
      <c r="K144" s="207" t="s">
        <v>134</v>
      </c>
      <c r="L144" s="45"/>
      <c r="M144" s="212" t="s">
        <v>19</v>
      </c>
      <c r="N144" s="213" t="s">
        <v>45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148</v>
      </c>
      <c r="AT144" s="216" t="s">
        <v>130</v>
      </c>
      <c r="AU144" s="216" t="s">
        <v>84</v>
      </c>
      <c r="AY144" s="18" t="s">
        <v>127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148</v>
      </c>
      <c r="BM144" s="216" t="s">
        <v>943</v>
      </c>
    </row>
    <row r="145" s="13" customFormat="1">
      <c r="A145" s="13"/>
      <c r="B145" s="223"/>
      <c r="C145" s="224"/>
      <c r="D145" s="218" t="s">
        <v>204</v>
      </c>
      <c r="E145" s="225" t="s">
        <v>19</v>
      </c>
      <c r="F145" s="226" t="s">
        <v>944</v>
      </c>
      <c r="G145" s="224"/>
      <c r="H145" s="227">
        <v>15</v>
      </c>
      <c r="I145" s="228"/>
      <c r="J145" s="224"/>
      <c r="K145" s="224"/>
      <c r="L145" s="229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204</v>
      </c>
      <c r="AU145" s="233" t="s">
        <v>84</v>
      </c>
      <c r="AV145" s="13" t="s">
        <v>84</v>
      </c>
      <c r="AW145" s="13" t="s">
        <v>35</v>
      </c>
      <c r="AX145" s="13" t="s">
        <v>82</v>
      </c>
      <c r="AY145" s="233" t="s">
        <v>127</v>
      </c>
    </row>
    <row r="146" s="2" customFormat="1" ht="24.15" customHeight="1">
      <c r="A146" s="39"/>
      <c r="B146" s="40"/>
      <c r="C146" s="205" t="s">
        <v>355</v>
      </c>
      <c r="D146" s="205" t="s">
        <v>130</v>
      </c>
      <c r="E146" s="206" t="s">
        <v>526</v>
      </c>
      <c r="F146" s="207" t="s">
        <v>527</v>
      </c>
      <c r="G146" s="208" t="s">
        <v>389</v>
      </c>
      <c r="H146" s="209">
        <v>12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45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148</v>
      </c>
      <c r="AT146" s="216" t="s">
        <v>130</v>
      </c>
      <c r="AU146" s="216" t="s">
        <v>84</v>
      </c>
      <c r="AY146" s="18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148</v>
      </c>
      <c r="BM146" s="216" t="s">
        <v>945</v>
      </c>
    </row>
    <row r="147" s="13" customFormat="1">
      <c r="A147" s="13"/>
      <c r="B147" s="223"/>
      <c r="C147" s="224"/>
      <c r="D147" s="218" t="s">
        <v>204</v>
      </c>
      <c r="E147" s="225" t="s">
        <v>19</v>
      </c>
      <c r="F147" s="226" t="s">
        <v>193</v>
      </c>
      <c r="G147" s="224"/>
      <c r="H147" s="227">
        <v>12</v>
      </c>
      <c r="I147" s="228"/>
      <c r="J147" s="224"/>
      <c r="K147" s="224"/>
      <c r="L147" s="229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204</v>
      </c>
      <c r="AU147" s="233" t="s">
        <v>84</v>
      </c>
      <c r="AV147" s="13" t="s">
        <v>84</v>
      </c>
      <c r="AW147" s="13" t="s">
        <v>35</v>
      </c>
      <c r="AX147" s="13" t="s">
        <v>82</v>
      </c>
      <c r="AY147" s="233" t="s">
        <v>127</v>
      </c>
    </row>
    <row r="148" s="2" customFormat="1" ht="24.15" customHeight="1">
      <c r="A148" s="39"/>
      <c r="B148" s="40"/>
      <c r="C148" s="205" t="s">
        <v>360</v>
      </c>
      <c r="D148" s="205" t="s">
        <v>130</v>
      </c>
      <c r="E148" s="206" t="s">
        <v>531</v>
      </c>
      <c r="F148" s="207" t="s">
        <v>532</v>
      </c>
      <c r="G148" s="208" t="s">
        <v>389</v>
      </c>
      <c r="H148" s="209">
        <v>15</v>
      </c>
      <c r="I148" s="210"/>
      <c r="J148" s="211">
        <f>ROUND(I148*H148,2)</f>
        <v>0</v>
      </c>
      <c r="K148" s="207" t="s">
        <v>134</v>
      </c>
      <c r="L148" s="45"/>
      <c r="M148" s="212" t="s">
        <v>19</v>
      </c>
      <c r="N148" s="213" t="s">
        <v>45</v>
      </c>
      <c r="O148" s="85"/>
      <c r="P148" s="214">
        <f>O148*H148</f>
        <v>0</v>
      </c>
      <c r="Q148" s="214">
        <v>0.00060999999999999997</v>
      </c>
      <c r="R148" s="214">
        <f>Q148*H148</f>
        <v>0.0091500000000000001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148</v>
      </c>
      <c r="AT148" s="216" t="s">
        <v>130</v>
      </c>
      <c r="AU148" s="216" t="s">
        <v>84</v>
      </c>
      <c r="AY148" s="18" t="s">
        <v>127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82</v>
      </c>
      <c r="BK148" s="217">
        <f>ROUND(I148*H148,2)</f>
        <v>0</v>
      </c>
      <c r="BL148" s="18" t="s">
        <v>148</v>
      </c>
      <c r="BM148" s="216" t="s">
        <v>946</v>
      </c>
    </row>
    <row r="149" s="12" customFormat="1" ht="22.8" customHeight="1">
      <c r="A149" s="12"/>
      <c r="B149" s="189"/>
      <c r="C149" s="190"/>
      <c r="D149" s="191" t="s">
        <v>73</v>
      </c>
      <c r="E149" s="203" t="s">
        <v>543</v>
      </c>
      <c r="F149" s="203" t="s">
        <v>544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</v>
      </c>
      <c r="S149" s="197"/>
      <c r="T149" s="19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82</v>
      </c>
      <c r="AT149" s="201" t="s">
        <v>73</v>
      </c>
      <c r="AU149" s="201" t="s">
        <v>82</v>
      </c>
      <c r="AY149" s="200" t="s">
        <v>127</v>
      </c>
      <c r="BK149" s="202">
        <f>SUM(BK150:BK151)</f>
        <v>0</v>
      </c>
    </row>
    <row r="150" s="2" customFormat="1" ht="24.15" customHeight="1">
      <c r="A150" s="39"/>
      <c r="B150" s="40"/>
      <c r="C150" s="205" t="s">
        <v>365</v>
      </c>
      <c r="D150" s="205" t="s">
        <v>130</v>
      </c>
      <c r="E150" s="206" t="s">
        <v>546</v>
      </c>
      <c r="F150" s="207" t="s">
        <v>547</v>
      </c>
      <c r="G150" s="208" t="s">
        <v>255</v>
      </c>
      <c r="H150" s="209">
        <v>11.772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148</v>
      </c>
      <c r="AT150" s="216" t="s">
        <v>130</v>
      </c>
      <c r="AU150" s="216" t="s">
        <v>84</v>
      </c>
      <c r="AY150" s="18" t="s">
        <v>127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148</v>
      </c>
      <c r="BM150" s="216" t="s">
        <v>947</v>
      </c>
    </row>
    <row r="151" s="2" customFormat="1" ht="24.15" customHeight="1">
      <c r="A151" s="39"/>
      <c r="B151" s="40"/>
      <c r="C151" s="205" t="s">
        <v>369</v>
      </c>
      <c r="D151" s="205" t="s">
        <v>130</v>
      </c>
      <c r="E151" s="206" t="s">
        <v>550</v>
      </c>
      <c r="F151" s="207" t="s">
        <v>551</v>
      </c>
      <c r="G151" s="208" t="s">
        <v>255</v>
      </c>
      <c r="H151" s="209">
        <v>11.772</v>
      </c>
      <c r="I151" s="210"/>
      <c r="J151" s="211">
        <f>ROUND(I151*H151,2)</f>
        <v>0</v>
      </c>
      <c r="K151" s="207" t="s">
        <v>134</v>
      </c>
      <c r="L151" s="45"/>
      <c r="M151" s="212" t="s">
        <v>19</v>
      </c>
      <c r="N151" s="213" t="s">
        <v>45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148</v>
      </c>
      <c r="AT151" s="216" t="s">
        <v>130</v>
      </c>
      <c r="AU151" s="216" t="s">
        <v>84</v>
      </c>
      <c r="AY151" s="18" t="s">
        <v>127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148</v>
      </c>
      <c r="BM151" s="216" t="s">
        <v>948</v>
      </c>
    </row>
    <row r="152" s="12" customFormat="1" ht="22.8" customHeight="1">
      <c r="A152" s="12"/>
      <c r="B152" s="189"/>
      <c r="C152" s="190"/>
      <c r="D152" s="191" t="s">
        <v>73</v>
      </c>
      <c r="E152" s="203" t="s">
        <v>554</v>
      </c>
      <c r="F152" s="203" t="s">
        <v>555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P153</f>
        <v>0</v>
      </c>
      <c r="Q152" s="197"/>
      <c r="R152" s="198">
        <f>R153</f>
        <v>0</v>
      </c>
      <c r="S152" s="197"/>
      <c r="T152" s="19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82</v>
      </c>
      <c r="AT152" s="201" t="s">
        <v>73</v>
      </c>
      <c r="AU152" s="201" t="s">
        <v>82</v>
      </c>
      <c r="AY152" s="200" t="s">
        <v>127</v>
      </c>
      <c r="BK152" s="202">
        <f>BK153</f>
        <v>0</v>
      </c>
    </row>
    <row r="153" s="2" customFormat="1" ht="24.15" customHeight="1">
      <c r="A153" s="39"/>
      <c r="B153" s="40"/>
      <c r="C153" s="205" t="s">
        <v>374</v>
      </c>
      <c r="D153" s="205" t="s">
        <v>130</v>
      </c>
      <c r="E153" s="206" t="s">
        <v>949</v>
      </c>
      <c r="F153" s="207" t="s">
        <v>950</v>
      </c>
      <c r="G153" s="208" t="s">
        <v>255</v>
      </c>
      <c r="H153" s="209">
        <v>665.79100000000005</v>
      </c>
      <c r="I153" s="210"/>
      <c r="J153" s="211">
        <f>ROUND(I153*H153,2)</f>
        <v>0</v>
      </c>
      <c r="K153" s="207" t="s">
        <v>134</v>
      </c>
      <c r="L153" s="45"/>
      <c r="M153" s="268" t="s">
        <v>19</v>
      </c>
      <c r="N153" s="269" t="s">
        <v>45</v>
      </c>
      <c r="O153" s="270"/>
      <c r="P153" s="271">
        <f>O153*H153</f>
        <v>0</v>
      </c>
      <c r="Q153" s="271">
        <v>0</v>
      </c>
      <c r="R153" s="271">
        <f>Q153*H153</f>
        <v>0</v>
      </c>
      <c r="S153" s="271">
        <v>0</v>
      </c>
      <c r="T153" s="27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148</v>
      </c>
      <c r="AT153" s="216" t="s">
        <v>130</v>
      </c>
      <c r="AU153" s="216" t="s">
        <v>84</v>
      </c>
      <c r="AY153" s="18" t="s">
        <v>127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148</v>
      </c>
      <c r="BM153" s="216" t="s">
        <v>951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BiHEWDOgKM8GRI6++OWuNU3utC7uuCVfgZlPy5aYxJZnqtreQ+Invqv64jSGhAzqgb1MUkQw3+IyWWdilH05oQ==" hashValue="F+4TwQ9LJ/gAxS58sMHu45s/EdNAfyB3qtupSBbxUrZVf5JBfI/YROUEjo1uEPUF0wHXeVEdBWBa1ZkhofPy/w==" algorithmName="SHA-512" password="CC35"/>
  <autoFilter ref="C84:K15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952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953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954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955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956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957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958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959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960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961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962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963</v>
      </c>
      <c r="F18" s="284" t="s">
        <v>964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87</v>
      </c>
      <c r="F19" s="284" t="s">
        <v>965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966</v>
      </c>
      <c r="F20" s="284" t="s">
        <v>967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81</v>
      </c>
      <c r="F21" s="284" t="s">
        <v>968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969</v>
      </c>
      <c r="F22" s="284" t="s">
        <v>970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971</v>
      </c>
      <c r="F23" s="284" t="s">
        <v>972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973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974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975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976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977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978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979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980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981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112</v>
      </c>
      <c r="F36" s="284"/>
      <c r="G36" s="284" t="s">
        <v>982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983</v>
      </c>
      <c r="F37" s="284"/>
      <c r="G37" s="284" t="s">
        <v>984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55</v>
      </c>
      <c r="F38" s="284"/>
      <c r="G38" s="284" t="s">
        <v>985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56</v>
      </c>
      <c r="F39" s="284"/>
      <c r="G39" s="284" t="s">
        <v>986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113</v>
      </c>
      <c r="F40" s="284"/>
      <c r="G40" s="284" t="s">
        <v>987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114</v>
      </c>
      <c r="F41" s="284"/>
      <c r="G41" s="284" t="s">
        <v>988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989</v>
      </c>
      <c r="F42" s="284"/>
      <c r="G42" s="284" t="s">
        <v>990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991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992</v>
      </c>
      <c r="F44" s="284"/>
      <c r="G44" s="284" t="s">
        <v>993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116</v>
      </c>
      <c r="F45" s="284"/>
      <c r="G45" s="284" t="s">
        <v>994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995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996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997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998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999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1000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1001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1002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1003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1004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1005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1006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1007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1008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1009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1010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1011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1012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1013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1014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1015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1016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1017</v>
      </c>
      <c r="D76" s="302"/>
      <c r="E76" s="302"/>
      <c r="F76" s="302" t="s">
        <v>1018</v>
      </c>
      <c r="G76" s="303"/>
      <c r="H76" s="302" t="s">
        <v>56</v>
      </c>
      <c r="I76" s="302" t="s">
        <v>59</v>
      </c>
      <c r="J76" s="302" t="s">
        <v>1019</v>
      </c>
      <c r="K76" s="301"/>
    </row>
    <row r="77" s="1" customFormat="1" ht="17.25" customHeight="1">
      <c r="B77" s="299"/>
      <c r="C77" s="304" t="s">
        <v>1020</v>
      </c>
      <c r="D77" s="304"/>
      <c r="E77" s="304"/>
      <c r="F77" s="305" t="s">
        <v>1021</v>
      </c>
      <c r="G77" s="306"/>
      <c r="H77" s="304"/>
      <c r="I77" s="304"/>
      <c r="J77" s="304" t="s">
        <v>1022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55</v>
      </c>
      <c r="D79" s="309"/>
      <c r="E79" s="309"/>
      <c r="F79" s="310" t="s">
        <v>1023</v>
      </c>
      <c r="G79" s="311"/>
      <c r="H79" s="287" t="s">
        <v>1024</v>
      </c>
      <c r="I79" s="287" t="s">
        <v>1025</v>
      </c>
      <c r="J79" s="287">
        <v>20</v>
      </c>
      <c r="K79" s="301"/>
    </row>
    <row r="80" s="1" customFormat="1" ht="15" customHeight="1">
      <c r="B80" s="299"/>
      <c r="C80" s="287" t="s">
        <v>1026</v>
      </c>
      <c r="D80" s="287"/>
      <c r="E80" s="287"/>
      <c r="F80" s="310" t="s">
        <v>1023</v>
      </c>
      <c r="G80" s="311"/>
      <c r="H80" s="287" t="s">
        <v>1027</v>
      </c>
      <c r="I80" s="287" t="s">
        <v>1025</v>
      </c>
      <c r="J80" s="287">
        <v>120</v>
      </c>
      <c r="K80" s="301"/>
    </row>
    <row r="81" s="1" customFormat="1" ht="15" customHeight="1">
      <c r="B81" s="312"/>
      <c r="C81" s="287" t="s">
        <v>1028</v>
      </c>
      <c r="D81" s="287"/>
      <c r="E81" s="287"/>
      <c r="F81" s="310" t="s">
        <v>1029</v>
      </c>
      <c r="G81" s="311"/>
      <c r="H81" s="287" t="s">
        <v>1030</v>
      </c>
      <c r="I81" s="287" t="s">
        <v>1025</v>
      </c>
      <c r="J81" s="287">
        <v>50</v>
      </c>
      <c r="K81" s="301"/>
    </row>
    <row r="82" s="1" customFormat="1" ht="15" customHeight="1">
      <c r="B82" s="312"/>
      <c r="C82" s="287" t="s">
        <v>1031</v>
      </c>
      <c r="D82" s="287"/>
      <c r="E82" s="287"/>
      <c r="F82" s="310" t="s">
        <v>1023</v>
      </c>
      <c r="G82" s="311"/>
      <c r="H82" s="287" t="s">
        <v>1032</v>
      </c>
      <c r="I82" s="287" t="s">
        <v>1033</v>
      </c>
      <c r="J82" s="287"/>
      <c r="K82" s="301"/>
    </row>
    <row r="83" s="1" customFormat="1" ht="15" customHeight="1">
      <c r="B83" s="312"/>
      <c r="C83" s="313" t="s">
        <v>1034</v>
      </c>
      <c r="D83" s="313"/>
      <c r="E83" s="313"/>
      <c r="F83" s="314" t="s">
        <v>1029</v>
      </c>
      <c r="G83" s="313"/>
      <c r="H83" s="313" t="s">
        <v>1035</v>
      </c>
      <c r="I83" s="313" t="s">
        <v>1025</v>
      </c>
      <c r="J83" s="313">
        <v>15</v>
      </c>
      <c r="K83" s="301"/>
    </row>
    <row r="84" s="1" customFormat="1" ht="15" customHeight="1">
      <c r="B84" s="312"/>
      <c r="C84" s="313" t="s">
        <v>1036</v>
      </c>
      <c r="D84" s="313"/>
      <c r="E84" s="313"/>
      <c r="F84" s="314" t="s">
        <v>1029</v>
      </c>
      <c r="G84" s="313"/>
      <c r="H84" s="313" t="s">
        <v>1037</v>
      </c>
      <c r="I84" s="313" t="s">
        <v>1025</v>
      </c>
      <c r="J84" s="313">
        <v>15</v>
      </c>
      <c r="K84" s="301"/>
    </row>
    <row r="85" s="1" customFormat="1" ht="15" customHeight="1">
      <c r="B85" s="312"/>
      <c r="C85" s="313" t="s">
        <v>1038</v>
      </c>
      <c r="D85" s="313"/>
      <c r="E85" s="313"/>
      <c r="F85" s="314" t="s">
        <v>1029</v>
      </c>
      <c r="G85" s="313"/>
      <c r="H85" s="313" t="s">
        <v>1039</v>
      </c>
      <c r="I85" s="313" t="s">
        <v>1025</v>
      </c>
      <c r="J85" s="313">
        <v>20</v>
      </c>
      <c r="K85" s="301"/>
    </row>
    <row r="86" s="1" customFormat="1" ht="15" customHeight="1">
      <c r="B86" s="312"/>
      <c r="C86" s="313" t="s">
        <v>1040</v>
      </c>
      <c r="D86" s="313"/>
      <c r="E86" s="313"/>
      <c r="F86" s="314" t="s">
        <v>1029</v>
      </c>
      <c r="G86" s="313"/>
      <c r="H86" s="313" t="s">
        <v>1041</v>
      </c>
      <c r="I86" s="313" t="s">
        <v>1025</v>
      </c>
      <c r="J86" s="313">
        <v>20</v>
      </c>
      <c r="K86" s="301"/>
    </row>
    <row r="87" s="1" customFormat="1" ht="15" customHeight="1">
      <c r="B87" s="312"/>
      <c r="C87" s="287" t="s">
        <v>1042</v>
      </c>
      <c r="D87" s="287"/>
      <c r="E87" s="287"/>
      <c r="F87" s="310" t="s">
        <v>1029</v>
      </c>
      <c r="G87" s="311"/>
      <c r="H87" s="287" t="s">
        <v>1043</v>
      </c>
      <c r="I87" s="287" t="s">
        <v>1025</v>
      </c>
      <c r="J87" s="287">
        <v>50</v>
      </c>
      <c r="K87" s="301"/>
    </row>
    <row r="88" s="1" customFormat="1" ht="15" customHeight="1">
      <c r="B88" s="312"/>
      <c r="C88" s="287" t="s">
        <v>1044</v>
      </c>
      <c r="D88" s="287"/>
      <c r="E88" s="287"/>
      <c r="F88" s="310" t="s">
        <v>1029</v>
      </c>
      <c r="G88" s="311"/>
      <c r="H88" s="287" t="s">
        <v>1045</v>
      </c>
      <c r="I88" s="287" t="s">
        <v>1025</v>
      </c>
      <c r="J88" s="287">
        <v>20</v>
      </c>
      <c r="K88" s="301"/>
    </row>
    <row r="89" s="1" customFormat="1" ht="15" customHeight="1">
      <c r="B89" s="312"/>
      <c r="C89" s="287" t="s">
        <v>1046</v>
      </c>
      <c r="D89" s="287"/>
      <c r="E89" s="287"/>
      <c r="F89" s="310" t="s">
        <v>1029</v>
      </c>
      <c r="G89" s="311"/>
      <c r="H89" s="287" t="s">
        <v>1047</v>
      </c>
      <c r="I89" s="287" t="s">
        <v>1025</v>
      </c>
      <c r="J89" s="287">
        <v>20</v>
      </c>
      <c r="K89" s="301"/>
    </row>
    <row r="90" s="1" customFormat="1" ht="15" customHeight="1">
      <c r="B90" s="312"/>
      <c r="C90" s="287" t="s">
        <v>1048</v>
      </c>
      <c r="D90" s="287"/>
      <c r="E90" s="287"/>
      <c r="F90" s="310" t="s">
        <v>1029</v>
      </c>
      <c r="G90" s="311"/>
      <c r="H90" s="287" t="s">
        <v>1049</v>
      </c>
      <c r="I90" s="287" t="s">
        <v>1025</v>
      </c>
      <c r="J90" s="287">
        <v>50</v>
      </c>
      <c r="K90" s="301"/>
    </row>
    <row r="91" s="1" customFormat="1" ht="15" customHeight="1">
      <c r="B91" s="312"/>
      <c r="C91" s="287" t="s">
        <v>1050</v>
      </c>
      <c r="D91" s="287"/>
      <c r="E91" s="287"/>
      <c r="F91" s="310" t="s">
        <v>1029</v>
      </c>
      <c r="G91" s="311"/>
      <c r="H91" s="287" t="s">
        <v>1050</v>
      </c>
      <c r="I91" s="287" t="s">
        <v>1025</v>
      </c>
      <c r="J91" s="287">
        <v>50</v>
      </c>
      <c r="K91" s="301"/>
    </row>
    <row r="92" s="1" customFormat="1" ht="15" customHeight="1">
      <c r="B92" s="312"/>
      <c r="C92" s="287" t="s">
        <v>1051</v>
      </c>
      <c r="D92" s="287"/>
      <c r="E92" s="287"/>
      <c r="F92" s="310" t="s">
        <v>1029</v>
      </c>
      <c r="G92" s="311"/>
      <c r="H92" s="287" t="s">
        <v>1052</v>
      </c>
      <c r="I92" s="287" t="s">
        <v>1025</v>
      </c>
      <c r="J92" s="287">
        <v>255</v>
      </c>
      <c r="K92" s="301"/>
    </row>
    <row r="93" s="1" customFormat="1" ht="15" customHeight="1">
      <c r="B93" s="312"/>
      <c r="C93" s="287" t="s">
        <v>1053</v>
      </c>
      <c r="D93" s="287"/>
      <c r="E93" s="287"/>
      <c r="F93" s="310" t="s">
        <v>1023</v>
      </c>
      <c r="G93" s="311"/>
      <c r="H93" s="287" t="s">
        <v>1054</v>
      </c>
      <c r="I93" s="287" t="s">
        <v>1055</v>
      </c>
      <c r="J93" s="287"/>
      <c r="K93" s="301"/>
    </row>
    <row r="94" s="1" customFormat="1" ht="15" customHeight="1">
      <c r="B94" s="312"/>
      <c r="C94" s="287" t="s">
        <v>1056</v>
      </c>
      <c r="D94" s="287"/>
      <c r="E94" s="287"/>
      <c r="F94" s="310" t="s">
        <v>1023</v>
      </c>
      <c r="G94" s="311"/>
      <c r="H94" s="287" t="s">
        <v>1057</v>
      </c>
      <c r="I94" s="287" t="s">
        <v>1058</v>
      </c>
      <c r="J94" s="287"/>
      <c r="K94" s="301"/>
    </row>
    <row r="95" s="1" customFormat="1" ht="15" customHeight="1">
      <c r="B95" s="312"/>
      <c r="C95" s="287" t="s">
        <v>1059</v>
      </c>
      <c r="D95" s="287"/>
      <c r="E95" s="287"/>
      <c r="F95" s="310" t="s">
        <v>1023</v>
      </c>
      <c r="G95" s="311"/>
      <c r="H95" s="287" t="s">
        <v>1059</v>
      </c>
      <c r="I95" s="287" t="s">
        <v>1058</v>
      </c>
      <c r="J95" s="287"/>
      <c r="K95" s="301"/>
    </row>
    <row r="96" s="1" customFormat="1" ht="15" customHeight="1">
      <c r="B96" s="312"/>
      <c r="C96" s="287" t="s">
        <v>40</v>
      </c>
      <c r="D96" s="287"/>
      <c r="E96" s="287"/>
      <c r="F96" s="310" t="s">
        <v>1023</v>
      </c>
      <c r="G96" s="311"/>
      <c r="H96" s="287" t="s">
        <v>1060</v>
      </c>
      <c r="I96" s="287" t="s">
        <v>1058</v>
      </c>
      <c r="J96" s="287"/>
      <c r="K96" s="301"/>
    </row>
    <row r="97" s="1" customFormat="1" ht="15" customHeight="1">
      <c r="B97" s="312"/>
      <c r="C97" s="287" t="s">
        <v>50</v>
      </c>
      <c r="D97" s="287"/>
      <c r="E97" s="287"/>
      <c r="F97" s="310" t="s">
        <v>1023</v>
      </c>
      <c r="G97" s="311"/>
      <c r="H97" s="287" t="s">
        <v>1061</v>
      </c>
      <c r="I97" s="287" t="s">
        <v>1058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1062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1017</v>
      </c>
      <c r="D103" s="302"/>
      <c r="E103" s="302"/>
      <c r="F103" s="302" t="s">
        <v>1018</v>
      </c>
      <c r="G103" s="303"/>
      <c r="H103" s="302" t="s">
        <v>56</v>
      </c>
      <c r="I103" s="302" t="s">
        <v>59</v>
      </c>
      <c r="J103" s="302" t="s">
        <v>1019</v>
      </c>
      <c r="K103" s="301"/>
    </row>
    <row r="104" s="1" customFormat="1" ht="17.25" customHeight="1">
      <c r="B104" s="299"/>
      <c r="C104" s="304" t="s">
        <v>1020</v>
      </c>
      <c r="D104" s="304"/>
      <c r="E104" s="304"/>
      <c r="F104" s="305" t="s">
        <v>1021</v>
      </c>
      <c r="G104" s="306"/>
      <c r="H104" s="304"/>
      <c r="I104" s="304"/>
      <c r="J104" s="304" t="s">
        <v>1022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55</v>
      </c>
      <c r="D106" s="309"/>
      <c r="E106" s="309"/>
      <c r="F106" s="310" t="s">
        <v>1023</v>
      </c>
      <c r="G106" s="287"/>
      <c r="H106" s="287" t="s">
        <v>1063</v>
      </c>
      <c r="I106" s="287" t="s">
        <v>1025</v>
      </c>
      <c r="J106" s="287">
        <v>20</v>
      </c>
      <c r="K106" s="301"/>
    </row>
    <row r="107" s="1" customFormat="1" ht="15" customHeight="1">
      <c r="B107" s="299"/>
      <c r="C107" s="287" t="s">
        <v>1026</v>
      </c>
      <c r="D107" s="287"/>
      <c r="E107" s="287"/>
      <c r="F107" s="310" t="s">
        <v>1023</v>
      </c>
      <c r="G107" s="287"/>
      <c r="H107" s="287" t="s">
        <v>1063</v>
      </c>
      <c r="I107" s="287" t="s">
        <v>1025</v>
      </c>
      <c r="J107" s="287">
        <v>120</v>
      </c>
      <c r="K107" s="301"/>
    </row>
    <row r="108" s="1" customFormat="1" ht="15" customHeight="1">
      <c r="B108" s="312"/>
      <c r="C108" s="287" t="s">
        <v>1028</v>
      </c>
      <c r="D108" s="287"/>
      <c r="E108" s="287"/>
      <c r="F108" s="310" t="s">
        <v>1029</v>
      </c>
      <c r="G108" s="287"/>
      <c r="H108" s="287" t="s">
        <v>1063</v>
      </c>
      <c r="I108" s="287" t="s">
        <v>1025</v>
      </c>
      <c r="J108" s="287">
        <v>50</v>
      </c>
      <c r="K108" s="301"/>
    </row>
    <row r="109" s="1" customFormat="1" ht="15" customHeight="1">
      <c r="B109" s="312"/>
      <c r="C109" s="287" t="s">
        <v>1031</v>
      </c>
      <c r="D109" s="287"/>
      <c r="E109" s="287"/>
      <c r="F109" s="310" t="s">
        <v>1023</v>
      </c>
      <c r="G109" s="287"/>
      <c r="H109" s="287" t="s">
        <v>1063</v>
      </c>
      <c r="I109" s="287" t="s">
        <v>1033</v>
      </c>
      <c r="J109" s="287"/>
      <c r="K109" s="301"/>
    </row>
    <row r="110" s="1" customFormat="1" ht="15" customHeight="1">
      <c r="B110" s="312"/>
      <c r="C110" s="287" t="s">
        <v>1042</v>
      </c>
      <c r="D110" s="287"/>
      <c r="E110" s="287"/>
      <c r="F110" s="310" t="s">
        <v>1029</v>
      </c>
      <c r="G110" s="287"/>
      <c r="H110" s="287" t="s">
        <v>1063</v>
      </c>
      <c r="I110" s="287" t="s">
        <v>1025</v>
      </c>
      <c r="J110" s="287">
        <v>50</v>
      </c>
      <c r="K110" s="301"/>
    </row>
    <row r="111" s="1" customFormat="1" ht="15" customHeight="1">
      <c r="B111" s="312"/>
      <c r="C111" s="287" t="s">
        <v>1050</v>
      </c>
      <c r="D111" s="287"/>
      <c r="E111" s="287"/>
      <c r="F111" s="310" t="s">
        <v>1029</v>
      </c>
      <c r="G111" s="287"/>
      <c r="H111" s="287" t="s">
        <v>1063</v>
      </c>
      <c r="I111" s="287" t="s">
        <v>1025</v>
      </c>
      <c r="J111" s="287">
        <v>50</v>
      </c>
      <c r="K111" s="301"/>
    </row>
    <row r="112" s="1" customFormat="1" ht="15" customHeight="1">
      <c r="B112" s="312"/>
      <c r="C112" s="287" t="s">
        <v>1048</v>
      </c>
      <c r="D112" s="287"/>
      <c r="E112" s="287"/>
      <c r="F112" s="310" t="s">
        <v>1029</v>
      </c>
      <c r="G112" s="287"/>
      <c r="H112" s="287" t="s">
        <v>1063</v>
      </c>
      <c r="I112" s="287" t="s">
        <v>1025</v>
      </c>
      <c r="J112" s="287">
        <v>50</v>
      </c>
      <c r="K112" s="301"/>
    </row>
    <row r="113" s="1" customFormat="1" ht="15" customHeight="1">
      <c r="B113" s="312"/>
      <c r="C113" s="287" t="s">
        <v>55</v>
      </c>
      <c r="D113" s="287"/>
      <c r="E113" s="287"/>
      <c r="F113" s="310" t="s">
        <v>1023</v>
      </c>
      <c r="G113" s="287"/>
      <c r="H113" s="287" t="s">
        <v>1064</v>
      </c>
      <c r="I113" s="287" t="s">
        <v>1025</v>
      </c>
      <c r="J113" s="287">
        <v>20</v>
      </c>
      <c r="K113" s="301"/>
    </row>
    <row r="114" s="1" customFormat="1" ht="15" customHeight="1">
      <c r="B114" s="312"/>
      <c r="C114" s="287" t="s">
        <v>1065</v>
      </c>
      <c r="D114" s="287"/>
      <c r="E114" s="287"/>
      <c r="F114" s="310" t="s">
        <v>1023</v>
      </c>
      <c r="G114" s="287"/>
      <c r="H114" s="287" t="s">
        <v>1066</v>
      </c>
      <c r="I114" s="287" t="s">
        <v>1025</v>
      </c>
      <c r="J114" s="287">
        <v>120</v>
      </c>
      <c r="K114" s="301"/>
    </row>
    <row r="115" s="1" customFormat="1" ht="15" customHeight="1">
      <c r="B115" s="312"/>
      <c r="C115" s="287" t="s">
        <v>40</v>
      </c>
      <c r="D115" s="287"/>
      <c r="E115" s="287"/>
      <c r="F115" s="310" t="s">
        <v>1023</v>
      </c>
      <c r="G115" s="287"/>
      <c r="H115" s="287" t="s">
        <v>1067</v>
      </c>
      <c r="I115" s="287" t="s">
        <v>1058</v>
      </c>
      <c r="J115" s="287"/>
      <c r="K115" s="301"/>
    </row>
    <row r="116" s="1" customFormat="1" ht="15" customHeight="1">
      <c r="B116" s="312"/>
      <c r="C116" s="287" t="s">
        <v>50</v>
      </c>
      <c r="D116" s="287"/>
      <c r="E116" s="287"/>
      <c r="F116" s="310" t="s">
        <v>1023</v>
      </c>
      <c r="G116" s="287"/>
      <c r="H116" s="287" t="s">
        <v>1068</v>
      </c>
      <c r="I116" s="287" t="s">
        <v>1058</v>
      </c>
      <c r="J116" s="287"/>
      <c r="K116" s="301"/>
    </row>
    <row r="117" s="1" customFormat="1" ht="15" customHeight="1">
      <c r="B117" s="312"/>
      <c r="C117" s="287" t="s">
        <v>59</v>
      </c>
      <c r="D117" s="287"/>
      <c r="E117" s="287"/>
      <c r="F117" s="310" t="s">
        <v>1023</v>
      </c>
      <c r="G117" s="287"/>
      <c r="H117" s="287" t="s">
        <v>1069</v>
      </c>
      <c r="I117" s="287" t="s">
        <v>1070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1071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1017</v>
      </c>
      <c r="D123" s="302"/>
      <c r="E123" s="302"/>
      <c r="F123" s="302" t="s">
        <v>1018</v>
      </c>
      <c r="G123" s="303"/>
      <c r="H123" s="302" t="s">
        <v>56</v>
      </c>
      <c r="I123" s="302" t="s">
        <v>59</v>
      </c>
      <c r="J123" s="302" t="s">
        <v>1019</v>
      </c>
      <c r="K123" s="331"/>
    </row>
    <row r="124" s="1" customFormat="1" ht="17.25" customHeight="1">
      <c r="B124" s="330"/>
      <c r="C124" s="304" t="s">
        <v>1020</v>
      </c>
      <c r="D124" s="304"/>
      <c r="E124" s="304"/>
      <c r="F124" s="305" t="s">
        <v>1021</v>
      </c>
      <c r="G124" s="306"/>
      <c r="H124" s="304"/>
      <c r="I124" s="304"/>
      <c r="J124" s="304" t="s">
        <v>1022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1026</v>
      </c>
      <c r="D126" s="309"/>
      <c r="E126" s="309"/>
      <c r="F126" s="310" t="s">
        <v>1023</v>
      </c>
      <c r="G126" s="287"/>
      <c r="H126" s="287" t="s">
        <v>1063</v>
      </c>
      <c r="I126" s="287" t="s">
        <v>1025</v>
      </c>
      <c r="J126" s="287">
        <v>120</v>
      </c>
      <c r="K126" s="335"/>
    </row>
    <row r="127" s="1" customFormat="1" ht="15" customHeight="1">
      <c r="B127" s="332"/>
      <c r="C127" s="287" t="s">
        <v>1072</v>
      </c>
      <c r="D127" s="287"/>
      <c r="E127" s="287"/>
      <c r="F127" s="310" t="s">
        <v>1023</v>
      </c>
      <c r="G127" s="287"/>
      <c r="H127" s="287" t="s">
        <v>1073</v>
      </c>
      <c r="I127" s="287" t="s">
        <v>1025</v>
      </c>
      <c r="J127" s="287" t="s">
        <v>1074</v>
      </c>
      <c r="K127" s="335"/>
    </row>
    <row r="128" s="1" customFormat="1" ht="15" customHeight="1">
      <c r="B128" s="332"/>
      <c r="C128" s="287" t="s">
        <v>971</v>
      </c>
      <c r="D128" s="287"/>
      <c r="E128" s="287"/>
      <c r="F128" s="310" t="s">
        <v>1023</v>
      </c>
      <c r="G128" s="287"/>
      <c r="H128" s="287" t="s">
        <v>1075</v>
      </c>
      <c r="I128" s="287" t="s">
        <v>1025</v>
      </c>
      <c r="J128" s="287" t="s">
        <v>1074</v>
      </c>
      <c r="K128" s="335"/>
    </row>
    <row r="129" s="1" customFormat="1" ht="15" customHeight="1">
      <c r="B129" s="332"/>
      <c r="C129" s="287" t="s">
        <v>1034</v>
      </c>
      <c r="D129" s="287"/>
      <c r="E129" s="287"/>
      <c r="F129" s="310" t="s">
        <v>1029</v>
      </c>
      <c r="G129" s="287"/>
      <c r="H129" s="287" t="s">
        <v>1035</v>
      </c>
      <c r="I129" s="287" t="s">
        <v>1025</v>
      </c>
      <c r="J129" s="287">
        <v>15</v>
      </c>
      <c r="K129" s="335"/>
    </row>
    <row r="130" s="1" customFormat="1" ht="15" customHeight="1">
      <c r="B130" s="332"/>
      <c r="C130" s="313" t="s">
        <v>1036</v>
      </c>
      <c r="D130" s="313"/>
      <c r="E130" s="313"/>
      <c r="F130" s="314" t="s">
        <v>1029</v>
      </c>
      <c r="G130" s="313"/>
      <c r="H130" s="313" t="s">
        <v>1037</v>
      </c>
      <c r="I130" s="313" t="s">
        <v>1025</v>
      </c>
      <c r="J130" s="313">
        <v>15</v>
      </c>
      <c r="K130" s="335"/>
    </row>
    <row r="131" s="1" customFormat="1" ht="15" customHeight="1">
      <c r="B131" s="332"/>
      <c r="C131" s="313" t="s">
        <v>1038</v>
      </c>
      <c r="D131" s="313"/>
      <c r="E131" s="313"/>
      <c r="F131" s="314" t="s">
        <v>1029</v>
      </c>
      <c r="G131" s="313"/>
      <c r="H131" s="313" t="s">
        <v>1039</v>
      </c>
      <c r="I131" s="313" t="s">
        <v>1025</v>
      </c>
      <c r="J131" s="313">
        <v>20</v>
      </c>
      <c r="K131" s="335"/>
    </row>
    <row r="132" s="1" customFormat="1" ht="15" customHeight="1">
      <c r="B132" s="332"/>
      <c r="C132" s="313" t="s">
        <v>1040</v>
      </c>
      <c r="D132" s="313"/>
      <c r="E132" s="313"/>
      <c r="F132" s="314" t="s">
        <v>1029</v>
      </c>
      <c r="G132" s="313"/>
      <c r="H132" s="313" t="s">
        <v>1041</v>
      </c>
      <c r="I132" s="313" t="s">
        <v>1025</v>
      </c>
      <c r="J132" s="313">
        <v>20</v>
      </c>
      <c r="K132" s="335"/>
    </row>
    <row r="133" s="1" customFormat="1" ht="15" customHeight="1">
      <c r="B133" s="332"/>
      <c r="C133" s="287" t="s">
        <v>1028</v>
      </c>
      <c r="D133" s="287"/>
      <c r="E133" s="287"/>
      <c r="F133" s="310" t="s">
        <v>1029</v>
      </c>
      <c r="G133" s="287"/>
      <c r="H133" s="287" t="s">
        <v>1063</v>
      </c>
      <c r="I133" s="287" t="s">
        <v>1025</v>
      </c>
      <c r="J133" s="287">
        <v>50</v>
      </c>
      <c r="K133" s="335"/>
    </row>
    <row r="134" s="1" customFormat="1" ht="15" customHeight="1">
      <c r="B134" s="332"/>
      <c r="C134" s="287" t="s">
        <v>1042</v>
      </c>
      <c r="D134" s="287"/>
      <c r="E134" s="287"/>
      <c r="F134" s="310" t="s">
        <v>1029</v>
      </c>
      <c r="G134" s="287"/>
      <c r="H134" s="287" t="s">
        <v>1063</v>
      </c>
      <c r="I134" s="287" t="s">
        <v>1025</v>
      </c>
      <c r="J134" s="287">
        <v>50</v>
      </c>
      <c r="K134" s="335"/>
    </row>
    <row r="135" s="1" customFormat="1" ht="15" customHeight="1">
      <c r="B135" s="332"/>
      <c r="C135" s="287" t="s">
        <v>1048</v>
      </c>
      <c r="D135" s="287"/>
      <c r="E135" s="287"/>
      <c r="F135" s="310" t="s">
        <v>1029</v>
      </c>
      <c r="G135" s="287"/>
      <c r="H135" s="287" t="s">
        <v>1063</v>
      </c>
      <c r="I135" s="287" t="s">
        <v>1025</v>
      </c>
      <c r="J135" s="287">
        <v>50</v>
      </c>
      <c r="K135" s="335"/>
    </row>
    <row r="136" s="1" customFormat="1" ht="15" customHeight="1">
      <c r="B136" s="332"/>
      <c r="C136" s="287" t="s">
        <v>1050</v>
      </c>
      <c r="D136" s="287"/>
      <c r="E136" s="287"/>
      <c r="F136" s="310" t="s">
        <v>1029</v>
      </c>
      <c r="G136" s="287"/>
      <c r="H136" s="287" t="s">
        <v>1063</v>
      </c>
      <c r="I136" s="287" t="s">
        <v>1025</v>
      </c>
      <c r="J136" s="287">
        <v>50</v>
      </c>
      <c r="K136" s="335"/>
    </row>
    <row r="137" s="1" customFormat="1" ht="15" customHeight="1">
      <c r="B137" s="332"/>
      <c r="C137" s="287" t="s">
        <v>1051</v>
      </c>
      <c r="D137" s="287"/>
      <c r="E137" s="287"/>
      <c r="F137" s="310" t="s">
        <v>1029</v>
      </c>
      <c r="G137" s="287"/>
      <c r="H137" s="287" t="s">
        <v>1076</v>
      </c>
      <c r="I137" s="287" t="s">
        <v>1025</v>
      </c>
      <c r="J137" s="287">
        <v>255</v>
      </c>
      <c r="K137" s="335"/>
    </row>
    <row r="138" s="1" customFormat="1" ht="15" customHeight="1">
      <c r="B138" s="332"/>
      <c r="C138" s="287" t="s">
        <v>1053</v>
      </c>
      <c r="D138" s="287"/>
      <c r="E138" s="287"/>
      <c r="F138" s="310" t="s">
        <v>1023</v>
      </c>
      <c r="G138" s="287"/>
      <c r="H138" s="287" t="s">
        <v>1077</v>
      </c>
      <c r="I138" s="287" t="s">
        <v>1055</v>
      </c>
      <c r="J138" s="287"/>
      <c r="K138" s="335"/>
    </row>
    <row r="139" s="1" customFormat="1" ht="15" customHeight="1">
      <c r="B139" s="332"/>
      <c r="C139" s="287" t="s">
        <v>1056</v>
      </c>
      <c r="D139" s="287"/>
      <c r="E139" s="287"/>
      <c r="F139" s="310" t="s">
        <v>1023</v>
      </c>
      <c r="G139" s="287"/>
      <c r="H139" s="287" t="s">
        <v>1078</v>
      </c>
      <c r="I139" s="287" t="s">
        <v>1058</v>
      </c>
      <c r="J139" s="287"/>
      <c r="K139" s="335"/>
    </row>
    <row r="140" s="1" customFormat="1" ht="15" customHeight="1">
      <c r="B140" s="332"/>
      <c r="C140" s="287" t="s">
        <v>1059</v>
      </c>
      <c r="D140" s="287"/>
      <c r="E140" s="287"/>
      <c r="F140" s="310" t="s">
        <v>1023</v>
      </c>
      <c r="G140" s="287"/>
      <c r="H140" s="287" t="s">
        <v>1059</v>
      </c>
      <c r="I140" s="287" t="s">
        <v>1058</v>
      </c>
      <c r="J140" s="287"/>
      <c r="K140" s="335"/>
    </row>
    <row r="141" s="1" customFormat="1" ht="15" customHeight="1">
      <c r="B141" s="332"/>
      <c r="C141" s="287" t="s">
        <v>40</v>
      </c>
      <c r="D141" s="287"/>
      <c r="E141" s="287"/>
      <c r="F141" s="310" t="s">
        <v>1023</v>
      </c>
      <c r="G141" s="287"/>
      <c r="H141" s="287" t="s">
        <v>1079</v>
      </c>
      <c r="I141" s="287" t="s">
        <v>1058</v>
      </c>
      <c r="J141" s="287"/>
      <c r="K141" s="335"/>
    </row>
    <row r="142" s="1" customFormat="1" ht="15" customHeight="1">
      <c r="B142" s="332"/>
      <c r="C142" s="287" t="s">
        <v>1080</v>
      </c>
      <c r="D142" s="287"/>
      <c r="E142" s="287"/>
      <c r="F142" s="310" t="s">
        <v>1023</v>
      </c>
      <c r="G142" s="287"/>
      <c r="H142" s="287" t="s">
        <v>1081</v>
      </c>
      <c r="I142" s="287" t="s">
        <v>1058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1082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1017</v>
      </c>
      <c r="D148" s="302"/>
      <c r="E148" s="302"/>
      <c r="F148" s="302" t="s">
        <v>1018</v>
      </c>
      <c r="G148" s="303"/>
      <c r="H148" s="302" t="s">
        <v>56</v>
      </c>
      <c r="I148" s="302" t="s">
        <v>59</v>
      </c>
      <c r="J148" s="302" t="s">
        <v>1019</v>
      </c>
      <c r="K148" s="301"/>
    </row>
    <row r="149" s="1" customFormat="1" ht="17.25" customHeight="1">
      <c r="B149" s="299"/>
      <c r="C149" s="304" t="s">
        <v>1020</v>
      </c>
      <c r="D149" s="304"/>
      <c r="E149" s="304"/>
      <c r="F149" s="305" t="s">
        <v>1021</v>
      </c>
      <c r="G149" s="306"/>
      <c r="H149" s="304"/>
      <c r="I149" s="304"/>
      <c r="J149" s="304" t="s">
        <v>1022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1026</v>
      </c>
      <c r="D151" s="287"/>
      <c r="E151" s="287"/>
      <c r="F151" s="340" t="s">
        <v>1023</v>
      </c>
      <c r="G151" s="287"/>
      <c r="H151" s="339" t="s">
        <v>1063</v>
      </c>
      <c r="I151" s="339" t="s">
        <v>1025</v>
      </c>
      <c r="J151" s="339">
        <v>120</v>
      </c>
      <c r="K151" s="335"/>
    </row>
    <row r="152" s="1" customFormat="1" ht="15" customHeight="1">
      <c r="B152" s="312"/>
      <c r="C152" s="339" t="s">
        <v>1072</v>
      </c>
      <c r="D152" s="287"/>
      <c r="E152" s="287"/>
      <c r="F152" s="340" t="s">
        <v>1023</v>
      </c>
      <c r="G152" s="287"/>
      <c r="H152" s="339" t="s">
        <v>1083</v>
      </c>
      <c r="I152" s="339" t="s">
        <v>1025</v>
      </c>
      <c r="J152" s="339" t="s">
        <v>1074</v>
      </c>
      <c r="K152" s="335"/>
    </row>
    <row r="153" s="1" customFormat="1" ht="15" customHeight="1">
      <c r="B153" s="312"/>
      <c r="C153" s="339" t="s">
        <v>971</v>
      </c>
      <c r="D153" s="287"/>
      <c r="E153" s="287"/>
      <c r="F153" s="340" t="s">
        <v>1023</v>
      </c>
      <c r="G153" s="287"/>
      <c r="H153" s="339" t="s">
        <v>1084</v>
      </c>
      <c r="I153" s="339" t="s">
        <v>1025</v>
      </c>
      <c r="J153" s="339" t="s">
        <v>1074</v>
      </c>
      <c r="K153" s="335"/>
    </row>
    <row r="154" s="1" customFormat="1" ht="15" customHeight="1">
      <c r="B154" s="312"/>
      <c r="C154" s="339" t="s">
        <v>1028</v>
      </c>
      <c r="D154" s="287"/>
      <c r="E154" s="287"/>
      <c r="F154" s="340" t="s">
        <v>1029</v>
      </c>
      <c r="G154" s="287"/>
      <c r="H154" s="339" t="s">
        <v>1063</v>
      </c>
      <c r="I154" s="339" t="s">
        <v>1025</v>
      </c>
      <c r="J154" s="339">
        <v>50</v>
      </c>
      <c r="K154" s="335"/>
    </row>
    <row r="155" s="1" customFormat="1" ht="15" customHeight="1">
      <c r="B155" s="312"/>
      <c r="C155" s="339" t="s">
        <v>1031</v>
      </c>
      <c r="D155" s="287"/>
      <c r="E155" s="287"/>
      <c r="F155" s="340" t="s">
        <v>1023</v>
      </c>
      <c r="G155" s="287"/>
      <c r="H155" s="339" t="s">
        <v>1063</v>
      </c>
      <c r="I155" s="339" t="s">
        <v>1033</v>
      </c>
      <c r="J155" s="339"/>
      <c r="K155" s="335"/>
    </row>
    <row r="156" s="1" customFormat="1" ht="15" customHeight="1">
      <c r="B156" s="312"/>
      <c r="C156" s="339" t="s">
        <v>1042</v>
      </c>
      <c r="D156" s="287"/>
      <c r="E156" s="287"/>
      <c r="F156" s="340" t="s">
        <v>1029</v>
      </c>
      <c r="G156" s="287"/>
      <c r="H156" s="339" t="s">
        <v>1063</v>
      </c>
      <c r="I156" s="339" t="s">
        <v>1025</v>
      </c>
      <c r="J156" s="339">
        <v>50</v>
      </c>
      <c r="K156" s="335"/>
    </row>
    <row r="157" s="1" customFormat="1" ht="15" customHeight="1">
      <c r="B157" s="312"/>
      <c r="C157" s="339" t="s">
        <v>1050</v>
      </c>
      <c r="D157" s="287"/>
      <c r="E157" s="287"/>
      <c r="F157" s="340" t="s">
        <v>1029</v>
      </c>
      <c r="G157" s="287"/>
      <c r="H157" s="339" t="s">
        <v>1063</v>
      </c>
      <c r="I157" s="339" t="s">
        <v>1025</v>
      </c>
      <c r="J157" s="339">
        <v>50</v>
      </c>
      <c r="K157" s="335"/>
    </row>
    <row r="158" s="1" customFormat="1" ht="15" customHeight="1">
      <c r="B158" s="312"/>
      <c r="C158" s="339" t="s">
        <v>1048</v>
      </c>
      <c r="D158" s="287"/>
      <c r="E158" s="287"/>
      <c r="F158" s="340" t="s">
        <v>1029</v>
      </c>
      <c r="G158" s="287"/>
      <c r="H158" s="339" t="s">
        <v>1063</v>
      </c>
      <c r="I158" s="339" t="s">
        <v>1025</v>
      </c>
      <c r="J158" s="339">
        <v>50</v>
      </c>
      <c r="K158" s="335"/>
    </row>
    <row r="159" s="1" customFormat="1" ht="15" customHeight="1">
      <c r="B159" s="312"/>
      <c r="C159" s="339" t="s">
        <v>102</v>
      </c>
      <c r="D159" s="287"/>
      <c r="E159" s="287"/>
      <c r="F159" s="340" t="s">
        <v>1023</v>
      </c>
      <c r="G159" s="287"/>
      <c r="H159" s="339" t="s">
        <v>1085</v>
      </c>
      <c r="I159" s="339" t="s">
        <v>1025</v>
      </c>
      <c r="J159" s="339" t="s">
        <v>1086</v>
      </c>
      <c r="K159" s="335"/>
    </row>
    <row r="160" s="1" customFormat="1" ht="15" customHeight="1">
      <c r="B160" s="312"/>
      <c r="C160" s="339" t="s">
        <v>1087</v>
      </c>
      <c r="D160" s="287"/>
      <c r="E160" s="287"/>
      <c r="F160" s="340" t="s">
        <v>1023</v>
      </c>
      <c r="G160" s="287"/>
      <c r="H160" s="339" t="s">
        <v>1088</v>
      </c>
      <c r="I160" s="339" t="s">
        <v>1058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1089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1017</v>
      </c>
      <c r="D166" s="302"/>
      <c r="E166" s="302"/>
      <c r="F166" s="302" t="s">
        <v>1018</v>
      </c>
      <c r="G166" s="344"/>
      <c r="H166" s="345" t="s">
        <v>56</v>
      </c>
      <c r="I166" s="345" t="s">
        <v>59</v>
      </c>
      <c r="J166" s="302" t="s">
        <v>1019</v>
      </c>
      <c r="K166" s="279"/>
    </row>
    <row r="167" s="1" customFormat="1" ht="17.25" customHeight="1">
      <c r="B167" s="280"/>
      <c r="C167" s="304" t="s">
        <v>1020</v>
      </c>
      <c r="D167" s="304"/>
      <c r="E167" s="304"/>
      <c r="F167" s="305" t="s">
        <v>1021</v>
      </c>
      <c r="G167" s="346"/>
      <c r="H167" s="347"/>
      <c r="I167" s="347"/>
      <c r="J167" s="304" t="s">
        <v>1022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1026</v>
      </c>
      <c r="D169" s="287"/>
      <c r="E169" s="287"/>
      <c r="F169" s="310" t="s">
        <v>1023</v>
      </c>
      <c r="G169" s="287"/>
      <c r="H169" s="287" t="s">
        <v>1063</v>
      </c>
      <c r="I169" s="287" t="s">
        <v>1025</v>
      </c>
      <c r="J169" s="287">
        <v>120</v>
      </c>
      <c r="K169" s="335"/>
    </row>
    <row r="170" s="1" customFormat="1" ht="15" customHeight="1">
      <c r="B170" s="312"/>
      <c r="C170" s="287" t="s">
        <v>1072</v>
      </c>
      <c r="D170" s="287"/>
      <c r="E170" s="287"/>
      <c r="F170" s="310" t="s">
        <v>1023</v>
      </c>
      <c r="G170" s="287"/>
      <c r="H170" s="287" t="s">
        <v>1073</v>
      </c>
      <c r="I170" s="287" t="s">
        <v>1025</v>
      </c>
      <c r="J170" s="287" t="s">
        <v>1074</v>
      </c>
      <c r="K170" s="335"/>
    </row>
    <row r="171" s="1" customFormat="1" ht="15" customHeight="1">
      <c r="B171" s="312"/>
      <c r="C171" s="287" t="s">
        <v>971</v>
      </c>
      <c r="D171" s="287"/>
      <c r="E171" s="287"/>
      <c r="F171" s="310" t="s">
        <v>1023</v>
      </c>
      <c r="G171" s="287"/>
      <c r="H171" s="287" t="s">
        <v>1090</v>
      </c>
      <c r="I171" s="287" t="s">
        <v>1025</v>
      </c>
      <c r="J171" s="287" t="s">
        <v>1074</v>
      </c>
      <c r="K171" s="335"/>
    </row>
    <row r="172" s="1" customFormat="1" ht="15" customHeight="1">
      <c r="B172" s="312"/>
      <c r="C172" s="287" t="s">
        <v>1028</v>
      </c>
      <c r="D172" s="287"/>
      <c r="E172" s="287"/>
      <c r="F172" s="310" t="s">
        <v>1029</v>
      </c>
      <c r="G172" s="287"/>
      <c r="H172" s="287" t="s">
        <v>1090</v>
      </c>
      <c r="I172" s="287" t="s">
        <v>1025</v>
      </c>
      <c r="J172" s="287">
        <v>50</v>
      </c>
      <c r="K172" s="335"/>
    </row>
    <row r="173" s="1" customFormat="1" ht="15" customHeight="1">
      <c r="B173" s="312"/>
      <c r="C173" s="287" t="s">
        <v>1031</v>
      </c>
      <c r="D173" s="287"/>
      <c r="E173" s="287"/>
      <c r="F173" s="310" t="s">
        <v>1023</v>
      </c>
      <c r="G173" s="287"/>
      <c r="H173" s="287" t="s">
        <v>1090</v>
      </c>
      <c r="I173" s="287" t="s">
        <v>1033</v>
      </c>
      <c r="J173" s="287"/>
      <c r="K173" s="335"/>
    </row>
    <row r="174" s="1" customFormat="1" ht="15" customHeight="1">
      <c r="B174" s="312"/>
      <c r="C174" s="287" t="s">
        <v>1042</v>
      </c>
      <c r="D174" s="287"/>
      <c r="E174" s="287"/>
      <c r="F174" s="310" t="s">
        <v>1029</v>
      </c>
      <c r="G174" s="287"/>
      <c r="H174" s="287" t="s">
        <v>1090</v>
      </c>
      <c r="I174" s="287" t="s">
        <v>1025</v>
      </c>
      <c r="J174" s="287">
        <v>50</v>
      </c>
      <c r="K174" s="335"/>
    </row>
    <row r="175" s="1" customFormat="1" ht="15" customHeight="1">
      <c r="B175" s="312"/>
      <c r="C175" s="287" t="s">
        <v>1050</v>
      </c>
      <c r="D175" s="287"/>
      <c r="E175" s="287"/>
      <c r="F175" s="310" t="s">
        <v>1029</v>
      </c>
      <c r="G175" s="287"/>
      <c r="H175" s="287" t="s">
        <v>1090</v>
      </c>
      <c r="I175" s="287" t="s">
        <v>1025</v>
      </c>
      <c r="J175" s="287">
        <v>50</v>
      </c>
      <c r="K175" s="335"/>
    </row>
    <row r="176" s="1" customFormat="1" ht="15" customHeight="1">
      <c r="B176" s="312"/>
      <c r="C176" s="287" t="s">
        <v>1048</v>
      </c>
      <c r="D176" s="287"/>
      <c r="E176" s="287"/>
      <c r="F176" s="310" t="s">
        <v>1029</v>
      </c>
      <c r="G176" s="287"/>
      <c r="H176" s="287" t="s">
        <v>1090</v>
      </c>
      <c r="I176" s="287" t="s">
        <v>1025</v>
      </c>
      <c r="J176" s="287">
        <v>50</v>
      </c>
      <c r="K176" s="335"/>
    </row>
    <row r="177" s="1" customFormat="1" ht="15" customHeight="1">
      <c r="B177" s="312"/>
      <c r="C177" s="287" t="s">
        <v>112</v>
      </c>
      <c r="D177" s="287"/>
      <c r="E177" s="287"/>
      <c r="F177" s="310" t="s">
        <v>1023</v>
      </c>
      <c r="G177" s="287"/>
      <c r="H177" s="287" t="s">
        <v>1091</v>
      </c>
      <c r="I177" s="287" t="s">
        <v>1092</v>
      </c>
      <c r="J177" s="287"/>
      <c r="K177" s="335"/>
    </row>
    <row r="178" s="1" customFormat="1" ht="15" customHeight="1">
      <c r="B178" s="312"/>
      <c r="C178" s="287" t="s">
        <v>59</v>
      </c>
      <c r="D178" s="287"/>
      <c r="E178" s="287"/>
      <c r="F178" s="310" t="s">
        <v>1023</v>
      </c>
      <c r="G178" s="287"/>
      <c r="H178" s="287" t="s">
        <v>1093</v>
      </c>
      <c r="I178" s="287" t="s">
        <v>1094</v>
      </c>
      <c r="J178" s="287">
        <v>1</v>
      </c>
      <c r="K178" s="335"/>
    </row>
    <row r="179" s="1" customFormat="1" ht="15" customHeight="1">
      <c r="B179" s="312"/>
      <c r="C179" s="287" t="s">
        <v>55</v>
      </c>
      <c r="D179" s="287"/>
      <c r="E179" s="287"/>
      <c r="F179" s="310" t="s">
        <v>1023</v>
      </c>
      <c r="G179" s="287"/>
      <c r="H179" s="287" t="s">
        <v>1095</v>
      </c>
      <c r="I179" s="287" t="s">
        <v>1025</v>
      </c>
      <c r="J179" s="287">
        <v>20</v>
      </c>
      <c r="K179" s="335"/>
    </row>
    <row r="180" s="1" customFormat="1" ht="15" customHeight="1">
      <c r="B180" s="312"/>
      <c r="C180" s="287" t="s">
        <v>56</v>
      </c>
      <c r="D180" s="287"/>
      <c r="E180" s="287"/>
      <c r="F180" s="310" t="s">
        <v>1023</v>
      </c>
      <c r="G180" s="287"/>
      <c r="H180" s="287" t="s">
        <v>1096</v>
      </c>
      <c r="I180" s="287" t="s">
        <v>1025</v>
      </c>
      <c r="J180" s="287">
        <v>255</v>
      </c>
      <c r="K180" s="335"/>
    </row>
    <row r="181" s="1" customFormat="1" ht="15" customHeight="1">
      <c r="B181" s="312"/>
      <c r="C181" s="287" t="s">
        <v>113</v>
      </c>
      <c r="D181" s="287"/>
      <c r="E181" s="287"/>
      <c r="F181" s="310" t="s">
        <v>1023</v>
      </c>
      <c r="G181" s="287"/>
      <c r="H181" s="287" t="s">
        <v>987</v>
      </c>
      <c r="I181" s="287" t="s">
        <v>1025</v>
      </c>
      <c r="J181" s="287">
        <v>10</v>
      </c>
      <c r="K181" s="335"/>
    </row>
    <row r="182" s="1" customFormat="1" ht="15" customHeight="1">
      <c r="B182" s="312"/>
      <c r="C182" s="287" t="s">
        <v>114</v>
      </c>
      <c r="D182" s="287"/>
      <c r="E182" s="287"/>
      <c r="F182" s="310" t="s">
        <v>1023</v>
      </c>
      <c r="G182" s="287"/>
      <c r="H182" s="287" t="s">
        <v>1097</v>
      </c>
      <c r="I182" s="287" t="s">
        <v>1058</v>
      </c>
      <c r="J182" s="287"/>
      <c r="K182" s="335"/>
    </row>
    <row r="183" s="1" customFormat="1" ht="15" customHeight="1">
      <c r="B183" s="312"/>
      <c r="C183" s="287" t="s">
        <v>1098</v>
      </c>
      <c r="D183" s="287"/>
      <c r="E183" s="287"/>
      <c r="F183" s="310" t="s">
        <v>1023</v>
      </c>
      <c r="G183" s="287"/>
      <c r="H183" s="287" t="s">
        <v>1099</v>
      </c>
      <c r="I183" s="287" t="s">
        <v>1058</v>
      </c>
      <c r="J183" s="287"/>
      <c r="K183" s="335"/>
    </row>
    <row r="184" s="1" customFormat="1" ht="15" customHeight="1">
      <c r="B184" s="312"/>
      <c r="C184" s="287" t="s">
        <v>1087</v>
      </c>
      <c r="D184" s="287"/>
      <c r="E184" s="287"/>
      <c r="F184" s="310" t="s">
        <v>1023</v>
      </c>
      <c r="G184" s="287"/>
      <c r="H184" s="287" t="s">
        <v>1100</v>
      </c>
      <c r="I184" s="287" t="s">
        <v>1058</v>
      </c>
      <c r="J184" s="287"/>
      <c r="K184" s="335"/>
    </row>
    <row r="185" s="1" customFormat="1" ht="15" customHeight="1">
      <c r="B185" s="312"/>
      <c r="C185" s="287" t="s">
        <v>116</v>
      </c>
      <c r="D185" s="287"/>
      <c r="E185" s="287"/>
      <c r="F185" s="310" t="s">
        <v>1029</v>
      </c>
      <c r="G185" s="287"/>
      <c r="H185" s="287" t="s">
        <v>1101</v>
      </c>
      <c r="I185" s="287" t="s">
        <v>1025</v>
      </c>
      <c r="J185" s="287">
        <v>50</v>
      </c>
      <c r="K185" s="335"/>
    </row>
    <row r="186" s="1" customFormat="1" ht="15" customHeight="1">
      <c r="B186" s="312"/>
      <c r="C186" s="287" t="s">
        <v>1102</v>
      </c>
      <c r="D186" s="287"/>
      <c r="E186" s="287"/>
      <c r="F186" s="310" t="s">
        <v>1029</v>
      </c>
      <c r="G186" s="287"/>
      <c r="H186" s="287" t="s">
        <v>1103</v>
      </c>
      <c r="I186" s="287" t="s">
        <v>1104</v>
      </c>
      <c r="J186" s="287"/>
      <c r="K186" s="335"/>
    </row>
    <row r="187" s="1" customFormat="1" ht="15" customHeight="1">
      <c r="B187" s="312"/>
      <c r="C187" s="287" t="s">
        <v>1105</v>
      </c>
      <c r="D187" s="287"/>
      <c r="E187" s="287"/>
      <c r="F187" s="310" t="s">
        <v>1029</v>
      </c>
      <c r="G187" s="287"/>
      <c r="H187" s="287" t="s">
        <v>1106</v>
      </c>
      <c r="I187" s="287" t="s">
        <v>1104</v>
      </c>
      <c r="J187" s="287"/>
      <c r="K187" s="335"/>
    </row>
    <row r="188" s="1" customFormat="1" ht="15" customHeight="1">
      <c r="B188" s="312"/>
      <c r="C188" s="287" t="s">
        <v>1107</v>
      </c>
      <c r="D188" s="287"/>
      <c r="E188" s="287"/>
      <c r="F188" s="310" t="s">
        <v>1029</v>
      </c>
      <c r="G188" s="287"/>
      <c r="H188" s="287" t="s">
        <v>1108</v>
      </c>
      <c r="I188" s="287" t="s">
        <v>1104</v>
      </c>
      <c r="J188" s="287"/>
      <c r="K188" s="335"/>
    </row>
    <row r="189" s="1" customFormat="1" ht="15" customHeight="1">
      <c r="B189" s="312"/>
      <c r="C189" s="348" t="s">
        <v>1109</v>
      </c>
      <c r="D189" s="287"/>
      <c r="E189" s="287"/>
      <c r="F189" s="310" t="s">
        <v>1029</v>
      </c>
      <c r="G189" s="287"/>
      <c r="H189" s="287" t="s">
        <v>1110</v>
      </c>
      <c r="I189" s="287" t="s">
        <v>1111</v>
      </c>
      <c r="J189" s="349" t="s">
        <v>1112</v>
      </c>
      <c r="K189" s="335"/>
    </row>
    <row r="190" s="1" customFormat="1" ht="15" customHeight="1">
      <c r="B190" s="312"/>
      <c r="C190" s="348" t="s">
        <v>44</v>
      </c>
      <c r="D190" s="287"/>
      <c r="E190" s="287"/>
      <c r="F190" s="310" t="s">
        <v>1023</v>
      </c>
      <c r="G190" s="287"/>
      <c r="H190" s="284" t="s">
        <v>1113</v>
      </c>
      <c r="I190" s="287" t="s">
        <v>1114</v>
      </c>
      <c r="J190" s="287"/>
      <c r="K190" s="335"/>
    </row>
    <row r="191" s="1" customFormat="1" ht="15" customHeight="1">
      <c r="B191" s="312"/>
      <c r="C191" s="348" t="s">
        <v>1115</v>
      </c>
      <c r="D191" s="287"/>
      <c r="E191" s="287"/>
      <c r="F191" s="310" t="s">
        <v>1023</v>
      </c>
      <c r="G191" s="287"/>
      <c r="H191" s="287" t="s">
        <v>1116</v>
      </c>
      <c r="I191" s="287" t="s">
        <v>1058</v>
      </c>
      <c r="J191" s="287"/>
      <c r="K191" s="335"/>
    </row>
    <row r="192" s="1" customFormat="1" ht="15" customHeight="1">
      <c r="B192" s="312"/>
      <c r="C192" s="348" t="s">
        <v>1117</v>
      </c>
      <c r="D192" s="287"/>
      <c r="E192" s="287"/>
      <c r="F192" s="310" t="s">
        <v>1023</v>
      </c>
      <c r="G192" s="287"/>
      <c r="H192" s="287" t="s">
        <v>1118</v>
      </c>
      <c r="I192" s="287" t="s">
        <v>1058</v>
      </c>
      <c r="J192" s="287"/>
      <c r="K192" s="335"/>
    </row>
    <row r="193" s="1" customFormat="1" ht="15" customHeight="1">
      <c r="B193" s="312"/>
      <c r="C193" s="348" t="s">
        <v>1119</v>
      </c>
      <c r="D193" s="287"/>
      <c r="E193" s="287"/>
      <c r="F193" s="310" t="s">
        <v>1029</v>
      </c>
      <c r="G193" s="287"/>
      <c r="H193" s="287" t="s">
        <v>1120</v>
      </c>
      <c r="I193" s="287" t="s">
        <v>1058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1121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1122</v>
      </c>
      <c r="D200" s="351"/>
      <c r="E200" s="351"/>
      <c r="F200" s="351" t="s">
        <v>1123</v>
      </c>
      <c r="G200" s="352"/>
      <c r="H200" s="351" t="s">
        <v>1124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1114</v>
      </c>
      <c r="D202" s="287"/>
      <c r="E202" s="287"/>
      <c r="F202" s="310" t="s">
        <v>45</v>
      </c>
      <c r="G202" s="287"/>
      <c r="H202" s="287" t="s">
        <v>1125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46</v>
      </c>
      <c r="G203" s="287"/>
      <c r="H203" s="287" t="s">
        <v>1126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49</v>
      </c>
      <c r="G204" s="287"/>
      <c r="H204" s="287" t="s">
        <v>1127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1128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48</v>
      </c>
      <c r="G206" s="287"/>
      <c r="H206" s="287" t="s">
        <v>1129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1070</v>
      </c>
      <c r="D208" s="287"/>
      <c r="E208" s="287"/>
      <c r="F208" s="310" t="s">
        <v>963</v>
      </c>
      <c r="G208" s="287"/>
      <c r="H208" s="287" t="s">
        <v>1130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966</v>
      </c>
      <c r="G209" s="287"/>
      <c r="H209" s="287" t="s">
        <v>967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87</v>
      </c>
      <c r="G210" s="287"/>
      <c r="H210" s="287" t="s">
        <v>1131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81</v>
      </c>
      <c r="G211" s="348"/>
      <c r="H211" s="339" t="s">
        <v>968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969</v>
      </c>
      <c r="G212" s="348"/>
      <c r="H212" s="339" t="s">
        <v>198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1094</v>
      </c>
      <c r="D214" s="287"/>
      <c r="E214" s="287"/>
      <c r="F214" s="310">
        <v>1</v>
      </c>
      <c r="G214" s="348"/>
      <c r="H214" s="339" t="s">
        <v>1132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1133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1134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1135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Notebook2</dc:creator>
  <cp:lastModifiedBy>Notebook2</cp:lastModifiedBy>
  <dcterms:created xsi:type="dcterms:W3CDTF">2021-07-20T08:10:43Z</dcterms:created>
  <dcterms:modified xsi:type="dcterms:W3CDTF">2021-07-20T08:10:51Z</dcterms:modified>
</cp:coreProperties>
</file>